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11"/>
  <workbookPr filterPrivacy="1" codeName="ThisWorkbook"/>
  <xr:revisionPtr revIDLastSave="0" documentId="8_{B312279B-2066-4075-9E35-8B5E834673D8}" xr6:coauthVersionLast="47" xr6:coauthVersionMax="47" xr10:uidLastSave="{00000000-0000-0000-0000-000000000000}"/>
  <bookViews>
    <workbookView xWindow="-27930" yWindow="345" windowWidth="27195" windowHeight="13890" firstSheet="4" activeTab="4" xr2:uid="{00000000-000D-0000-FFFF-FFFF00000000}"/>
  </bookViews>
  <sheets>
    <sheet name="Instructions" sheetId="6" r:id="rId1"/>
    <sheet name="Credit Card Comparison" sheetId="7" r:id="rId2"/>
    <sheet name="Credit Score Tracking" sheetId="8" r:id="rId3"/>
    <sheet name="Organizing Debt " sheetId="9" r:id="rId4"/>
    <sheet name="Loan Repayment Schedule" sheetId="3" r:id="rId5"/>
  </sheets>
  <definedNames>
    <definedName name="ActualNumberOfPayments" localSheetId="4">IFERROR(IF('Loan Repayment Schedule'!LoanIsGood,IF('Loan Repayment Schedule'!PaymentsPerYear=1,1,MATCH(0.01,'Loan Repayment Schedule'!End_Bal,-1)+1)),"")</definedName>
    <definedName name="ActualNumberOfPayments">IFERROR(IF(LoanIsGood,IF(PaymentsPerYear=1,1,MATCH(0.01,End_Bal,-1)+1)),"")</definedName>
    <definedName name="ColumnTitle1" localSheetId="4">PaymentSchedule3[[#Headers],[Payment Number]]</definedName>
    <definedName name="ColumnTitle1">#REF!</definedName>
    <definedName name="End_Bal" localSheetId="4">PaymentSchedule3[Ending
Balance]</definedName>
    <definedName name="End_Bal">#REF!</definedName>
    <definedName name="ExtraPayments" localSheetId="4">'Loan Repayment Schedule'!$E$11</definedName>
    <definedName name="ExtraPayments">#REF!</definedName>
    <definedName name="InterestRate" localSheetId="4">'Loan Repayment Schedule'!$E$6</definedName>
    <definedName name="InterestRate">#REF!</definedName>
    <definedName name="LastCol" localSheetId="4">MATCH(REPT("z",255),'Loan Repayment Schedule'!$13:$13)</definedName>
    <definedName name="LastCol">MATCH(REPT("z",255),#REF!)</definedName>
    <definedName name="LastRow" localSheetId="4">MATCH(9.99E+307,'Loan Repayment Schedule'!$B:$B)</definedName>
    <definedName name="LastRow">MATCH(9.99E+307,#REF!)</definedName>
    <definedName name="LenderName" localSheetId="4">'Loan Repayment Schedule'!$H$11:$I$11</definedName>
    <definedName name="LenderName">#REF!</definedName>
    <definedName name="LoanAmount" localSheetId="4">'Loan Repayment Schedule'!$E$5</definedName>
    <definedName name="LoanAmount">#REF!</definedName>
    <definedName name="LoanIsGood" localSheetId="4">('Loan Repayment Schedule'!$E$5*'Loan Repayment Schedule'!$E$6*'Loan Repayment Schedule'!$E$7*'Loan Repayment Schedule'!$E$9)&gt;0</definedName>
    <definedName name="LoanIsGood">(#REF!*#REF!*#REF!*#REF!)&gt;0</definedName>
    <definedName name="LoanPeriod" localSheetId="4">'Loan Repayment Schedule'!$E$7</definedName>
    <definedName name="LoanPeriod">#REF!</definedName>
    <definedName name="LoanStartDate" localSheetId="4">'Loan Repayment Schedule'!$E$9</definedName>
    <definedName name="LoanStartDate">#REF!</definedName>
    <definedName name="PaymentsPerYear" localSheetId="4">'Loan Repayment Schedule'!$E$8</definedName>
    <definedName name="PaymentsPerYear">#REF!</definedName>
    <definedName name="_xlnm.Print_Titles" localSheetId="4">'Loan Repayment Schedule'!$13:$13</definedName>
    <definedName name="PrintArea_SET" localSheetId="4">OFFSET('Loan Repayment Schedule'!#REF!,,,'Loan Repayment Schedule'!LastRow,'Loan Repayment Schedule'!LastCol)</definedName>
    <definedName name="PrintArea_SET">OFFSET(#REF!,,,LastRow,LastCol)</definedName>
    <definedName name="RowTitleRegion1..E9" localSheetId="4">'Loan Repayment Schedule'!$B$5:$D$5</definedName>
    <definedName name="RowTitleRegion1..E9">#REF!</definedName>
    <definedName name="RowTitleRegion2..I7" localSheetId="4">'Loan Repayment Schedule'!$G$5:$H$5</definedName>
    <definedName name="RowTitleRegion2..I7">#REF!</definedName>
    <definedName name="RowTitleRegion3..E9" localSheetId="4">'Loan Repayment Schedule'!$B$11</definedName>
    <definedName name="RowTitleRegion3..E9">#REF!</definedName>
    <definedName name="RowTitleRegion4..H9" localSheetId="4">'Loan Repayment Schedule'!$G$11</definedName>
    <definedName name="RowTitleRegion4..H9">#REF!</definedName>
    <definedName name="ScheduledNumberOfPayments" localSheetId="4">'Loan Repayment Schedule'!$I$6</definedName>
    <definedName name="ScheduledNumberOfPayments">#REF!</definedName>
    <definedName name="ScheduledPayment" localSheetId="4">'Loan Repayment Schedule'!$I$5</definedName>
    <definedName name="ScheduledPayment">#REF!</definedName>
    <definedName name="TotalEarlyPayments" localSheetId="4">SUM(PaymentSchedule3[Extra
Payment])</definedName>
    <definedName name="TotalEarlyPayments">SUM(#REF!)</definedName>
    <definedName name="TotalInterest" localSheetId="4">SUM(PaymentSchedule3[Interest])</definedName>
    <definedName name="TotalInterest">SUM(#REF!)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 i="3" l="1"/>
  <c r="B242" i="3" s="1"/>
  <c r="B234" i="3" l="1"/>
  <c r="C234" i="3" s="1"/>
  <c r="B245" i="3"/>
  <c r="C245" i="3" s="1"/>
  <c r="B237" i="3"/>
  <c r="C237" i="3" s="1"/>
  <c r="B380" i="3"/>
  <c r="B248" i="3"/>
  <c r="C248" i="3" s="1"/>
  <c r="B364" i="3"/>
  <c r="B240" i="3"/>
  <c r="C240" i="3" s="1"/>
  <c r="B256" i="3"/>
  <c r="C256" i="3" s="1"/>
  <c r="B410" i="3"/>
  <c r="C410" i="3" s="1"/>
  <c r="B402" i="3"/>
  <c r="B251" i="3"/>
  <c r="C251" i="3" s="1"/>
  <c r="B226" i="3"/>
  <c r="C226" i="3" s="1"/>
  <c r="B372" i="3"/>
  <c r="B259" i="3"/>
  <c r="C259" i="3" s="1"/>
  <c r="B394" i="3"/>
  <c r="B243" i="3"/>
  <c r="C243" i="3" s="1"/>
  <c r="B398" i="3"/>
  <c r="C398" i="3" s="1"/>
  <c r="B374" i="3"/>
  <c r="C374" i="3" s="1"/>
  <c r="B262" i="3"/>
  <c r="C262" i="3" s="1"/>
  <c r="B366" i="3"/>
  <c r="B348" i="3"/>
  <c r="C348" i="3" s="1"/>
  <c r="B270" i="3"/>
  <c r="C270" i="3" s="1"/>
  <c r="B361" i="3"/>
  <c r="B340" i="3"/>
  <c r="B305" i="3"/>
  <c r="C305" i="3" s="1"/>
  <c r="B359" i="3"/>
  <c r="C359" i="3" s="1"/>
  <c r="B384" i="3"/>
  <c r="B351" i="3"/>
  <c r="B321" i="3"/>
  <c r="C321" i="3" s="1"/>
  <c r="B231" i="3"/>
  <c r="C231" i="3" s="1"/>
  <c r="B253" i="3"/>
  <c r="C253" i="3" s="1"/>
  <c r="B354" i="3"/>
  <c r="C242" i="3"/>
  <c r="B343" i="3"/>
  <c r="B346" i="3"/>
  <c r="B386" i="3"/>
  <c r="B232" i="3"/>
  <c r="B324" i="3"/>
  <c r="B338" i="3"/>
  <c r="B332" i="3"/>
  <c r="B357" i="3"/>
  <c r="B235" i="3"/>
  <c r="B335" i="3"/>
  <c r="B376" i="3"/>
  <c r="B352" i="3"/>
  <c r="B227" i="3"/>
  <c r="B316" i="3"/>
  <c r="B327" i="3"/>
  <c r="B330" i="3"/>
  <c r="B408" i="3"/>
  <c r="B229" i="3"/>
  <c r="B246" i="3"/>
  <c r="B409" i="3"/>
  <c r="B378" i="3"/>
  <c r="B349" i="3"/>
  <c r="B355" i="3"/>
  <c r="B238" i="3"/>
  <c r="B404" i="3"/>
  <c r="B370" i="3"/>
  <c r="B400" i="3"/>
  <c r="B341" i="3"/>
  <c r="B344" i="3"/>
  <c r="B347" i="3"/>
  <c r="B358" i="3"/>
  <c r="B230" i="3"/>
  <c r="B308" i="3"/>
  <c r="B319" i="3"/>
  <c r="B322" i="3"/>
  <c r="B362" i="3"/>
  <c r="B333" i="3"/>
  <c r="B336" i="3"/>
  <c r="B339" i="3"/>
  <c r="B350" i="3"/>
  <c r="B297" i="3"/>
  <c r="B300" i="3"/>
  <c r="B311" i="3"/>
  <c r="B314" i="3"/>
  <c r="B401" i="3"/>
  <c r="B345" i="3"/>
  <c r="B337" i="3"/>
  <c r="B392" i="3"/>
  <c r="B325" i="3"/>
  <c r="B328" i="3"/>
  <c r="B331" i="3"/>
  <c r="B342" i="3"/>
  <c r="B289" i="3"/>
  <c r="B292" i="3"/>
  <c r="B303" i="3"/>
  <c r="B306" i="3"/>
  <c r="B406" i="3"/>
  <c r="B368" i="3"/>
  <c r="B334" i="3"/>
  <c r="B281" i="3"/>
  <c r="B284" i="3"/>
  <c r="B295" i="3"/>
  <c r="B298" i="3"/>
  <c r="B385" i="3"/>
  <c r="B391" i="3"/>
  <c r="B360" i="3"/>
  <c r="B411" i="3"/>
  <c r="B309" i="3"/>
  <c r="B312" i="3"/>
  <c r="B315" i="3"/>
  <c r="B326" i="3"/>
  <c r="B273" i="3"/>
  <c r="B276" i="3"/>
  <c r="B287" i="3"/>
  <c r="B290" i="3"/>
  <c r="B313" i="3"/>
  <c r="B377" i="3"/>
  <c r="B301" i="3"/>
  <c r="B265" i="3"/>
  <c r="B369" i="3"/>
  <c r="B293" i="3"/>
  <c r="B257" i="3"/>
  <c r="B329" i="3"/>
  <c r="B389" i="3"/>
  <c r="B387" i="3"/>
  <c r="B285" i="3"/>
  <c r="B288" i="3"/>
  <c r="B291" i="3"/>
  <c r="B302" i="3"/>
  <c r="B249" i="3"/>
  <c r="B252" i="3"/>
  <c r="B263" i="3"/>
  <c r="B266" i="3"/>
  <c r="B407" i="3"/>
  <c r="B323" i="3"/>
  <c r="B403" i="3"/>
  <c r="B318" i="3"/>
  <c r="B279" i="3"/>
  <c r="B367" i="3"/>
  <c r="B296" i="3"/>
  <c r="B271" i="3"/>
  <c r="B390" i="3"/>
  <c r="B399" i="3"/>
  <c r="B381" i="3"/>
  <c r="B379" i="3"/>
  <c r="B277" i="3"/>
  <c r="B280" i="3"/>
  <c r="B283" i="3"/>
  <c r="B294" i="3"/>
  <c r="B241" i="3"/>
  <c r="B244" i="3"/>
  <c r="B255" i="3"/>
  <c r="B258" i="3"/>
  <c r="B396" i="3"/>
  <c r="B317" i="3"/>
  <c r="B375" i="3"/>
  <c r="B304" i="3"/>
  <c r="B268" i="3"/>
  <c r="B397" i="3"/>
  <c r="B299" i="3"/>
  <c r="B260" i="3"/>
  <c r="B412" i="3"/>
  <c r="B383" i="3"/>
  <c r="B373" i="3"/>
  <c r="B371" i="3"/>
  <c r="B269" i="3"/>
  <c r="B272" i="3"/>
  <c r="B275" i="3"/>
  <c r="B286" i="3"/>
  <c r="B233" i="3"/>
  <c r="B236" i="3"/>
  <c r="B247" i="3"/>
  <c r="B250" i="3"/>
  <c r="B254" i="3"/>
  <c r="B393" i="3"/>
  <c r="B320" i="3"/>
  <c r="B405" i="3"/>
  <c r="B307" i="3"/>
  <c r="B282" i="3"/>
  <c r="B395" i="3"/>
  <c r="B310" i="3"/>
  <c r="B274" i="3"/>
  <c r="B353" i="3"/>
  <c r="B388" i="3"/>
  <c r="B382" i="3"/>
  <c r="B365" i="3"/>
  <c r="B363" i="3"/>
  <c r="B261" i="3"/>
  <c r="B264" i="3"/>
  <c r="B267" i="3"/>
  <c r="B278" i="3"/>
  <c r="B356" i="3"/>
  <c r="B228" i="3"/>
  <c r="B239"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19" i="3"/>
  <c r="C19" i="3" s="1"/>
  <c r="B21" i="3"/>
  <c r="C21" i="3" s="1"/>
  <c r="B14" i="3"/>
  <c r="D14" i="3" s="1"/>
  <c r="I14" i="3" s="1"/>
  <c r="B15" i="3"/>
  <c r="C15" i="3" s="1"/>
  <c r="B17" i="3"/>
  <c r="I5" i="3"/>
  <c r="E242" i="3" s="1"/>
  <c r="B18" i="3"/>
  <c r="B20" i="3"/>
  <c r="B16" i="3"/>
  <c r="B23" i="3"/>
  <c r="B22" i="3"/>
  <c r="E402" i="3" l="1"/>
  <c r="E394" i="3"/>
  <c r="E359" i="3"/>
  <c r="C351" i="3"/>
  <c r="E340" i="3"/>
  <c r="E348" i="3"/>
  <c r="E321" i="3"/>
  <c r="E361" i="3"/>
  <c r="E380" i="3"/>
  <c r="C372" i="3"/>
  <c r="E372" i="3"/>
  <c r="C340" i="3"/>
  <c r="E351" i="3"/>
  <c r="C384" i="3"/>
  <c r="C402" i="3"/>
  <c r="C366" i="3"/>
  <c r="C364" i="3"/>
  <c r="E384" i="3"/>
  <c r="E354" i="3"/>
  <c r="C354" i="3"/>
  <c r="C361" i="3"/>
  <c r="C380" i="3"/>
  <c r="C394" i="3"/>
  <c r="E366" i="3"/>
  <c r="E364" i="3"/>
  <c r="E410" i="3"/>
  <c r="E374" i="3"/>
  <c r="E398" i="3"/>
  <c r="C252" i="3"/>
  <c r="E252" i="3"/>
  <c r="C244" i="3"/>
  <c r="E244" i="3"/>
  <c r="C392" i="3"/>
  <c r="E392" i="3"/>
  <c r="C357" i="3"/>
  <c r="E357" i="3"/>
  <c r="E270" i="3"/>
  <c r="C353" i="3"/>
  <c r="E353" i="3"/>
  <c r="E412" i="3"/>
  <c r="C412" i="3"/>
  <c r="C241" i="3"/>
  <c r="E241" i="3"/>
  <c r="C407" i="3"/>
  <c r="E407" i="3"/>
  <c r="C302" i="3"/>
  <c r="E302" i="3"/>
  <c r="C284" i="3"/>
  <c r="E284" i="3"/>
  <c r="C337" i="3"/>
  <c r="E337" i="3"/>
  <c r="C341" i="3"/>
  <c r="E341" i="3"/>
  <c r="E332" i="3"/>
  <c r="C332" i="3"/>
  <c r="C323" i="3"/>
  <c r="E323" i="3"/>
  <c r="C274" i="3"/>
  <c r="E274" i="3"/>
  <c r="C294" i="3"/>
  <c r="E294" i="3"/>
  <c r="C291" i="3"/>
  <c r="E291" i="3"/>
  <c r="C281" i="3"/>
  <c r="E281" i="3"/>
  <c r="C345" i="3"/>
  <c r="E345" i="3"/>
  <c r="C400" i="3"/>
  <c r="E400" i="3"/>
  <c r="C403" i="3"/>
  <c r="E403" i="3"/>
  <c r="E325" i="3"/>
  <c r="C325" i="3"/>
  <c r="C310" i="3"/>
  <c r="E310" i="3"/>
  <c r="C299" i="3"/>
  <c r="E299" i="3"/>
  <c r="C283" i="3"/>
  <c r="E283" i="3"/>
  <c r="C288" i="3"/>
  <c r="E288" i="3"/>
  <c r="C290" i="3"/>
  <c r="E290" i="3"/>
  <c r="E334" i="3"/>
  <c r="C334" i="3"/>
  <c r="E401" i="3"/>
  <c r="C401" i="3"/>
  <c r="C370" i="3"/>
  <c r="E370" i="3"/>
  <c r="E237" i="3"/>
  <c r="C298" i="3"/>
  <c r="E298" i="3"/>
  <c r="E388" i="3"/>
  <c r="C388" i="3"/>
  <c r="C295" i="3"/>
  <c r="E295" i="3"/>
  <c r="C395" i="3"/>
  <c r="E395" i="3"/>
  <c r="E253" i="3"/>
  <c r="C397" i="3"/>
  <c r="E397" i="3"/>
  <c r="C280" i="3"/>
  <c r="E280" i="3"/>
  <c r="E243" i="3"/>
  <c r="E285" i="3"/>
  <c r="C285" i="3"/>
  <c r="C287" i="3"/>
  <c r="E287" i="3"/>
  <c r="C368" i="3"/>
  <c r="E368" i="3"/>
  <c r="C314" i="3"/>
  <c r="E314" i="3"/>
  <c r="E404" i="3"/>
  <c r="C404" i="3"/>
  <c r="C338" i="3"/>
  <c r="E338" i="3"/>
  <c r="C249" i="3"/>
  <c r="E249" i="3"/>
  <c r="C260" i="3"/>
  <c r="E260" i="3"/>
  <c r="C282" i="3"/>
  <c r="E282" i="3"/>
  <c r="C268" i="3"/>
  <c r="E268" i="3"/>
  <c r="E277" i="3"/>
  <c r="C277" i="3"/>
  <c r="C387" i="3"/>
  <c r="E387" i="3"/>
  <c r="E226" i="3"/>
  <c r="C276" i="3"/>
  <c r="E276" i="3"/>
  <c r="C406" i="3"/>
  <c r="E406" i="3"/>
  <c r="C311" i="3"/>
  <c r="E311" i="3"/>
  <c r="C238" i="3"/>
  <c r="E238" i="3"/>
  <c r="E305" i="3"/>
  <c r="E324" i="3"/>
  <c r="C324" i="3"/>
  <c r="C344" i="3"/>
  <c r="E344" i="3"/>
  <c r="C239" i="3"/>
  <c r="E239" i="3"/>
  <c r="C307" i="3"/>
  <c r="E307" i="3"/>
  <c r="C250" i="3"/>
  <c r="E250" i="3"/>
  <c r="C304" i="3"/>
  <c r="E304" i="3"/>
  <c r="C379" i="3"/>
  <c r="E379" i="3"/>
  <c r="C389" i="3"/>
  <c r="E389" i="3"/>
  <c r="C273" i="3"/>
  <c r="E273" i="3"/>
  <c r="E245" i="3"/>
  <c r="C300" i="3"/>
  <c r="E300" i="3"/>
  <c r="C355" i="3"/>
  <c r="E355" i="3"/>
  <c r="C232" i="3"/>
  <c r="E232" i="3"/>
  <c r="C255" i="3"/>
  <c r="E255" i="3"/>
  <c r="C383" i="3"/>
  <c r="E383" i="3"/>
  <c r="C228" i="3"/>
  <c r="E228" i="3"/>
  <c r="C405" i="3"/>
  <c r="E405" i="3"/>
  <c r="C247" i="3"/>
  <c r="E247" i="3"/>
  <c r="C375" i="3"/>
  <c r="E375" i="3"/>
  <c r="C381" i="3"/>
  <c r="E381" i="3"/>
  <c r="C329" i="3"/>
  <c r="E329" i="3"/>
  <c r="C326" i="3"/>
  <c r="E326" i="3"/>
  <c r="C297" i="3"/>
  <c r="E297" i="3"/>
  <c r="E234" i="3"/>
  <c r="C349" i="3"/>
  <c r="E349" i="3"/>
  <c r="C386" i="3"/>
  <c r="E386" i="3"/>
  <c r="E356" i="3"/>
  <c r="C356" i="3"/>
  <c r="C320" i="3"/>
  <c r="E320" i="3"/>
  <c r="C236" i="3"/>
  <c r="E236" i="3"/>
  <c r="E317" i="3"/>
  <c r="C317" i="3"/>
  <c r="C399" i="3"/>
  <c r="E399" i="3"/>
  <c r="C257" i="3"/>
  <c r="E257" i="3"/>
  <c r="E248" i="3"/>
  <c r="C315" i="3"/>
  <c r="E315" i="3"/>
  <c r="C306" i="3"/>
  <c r="E306" i="3"/>
  <c r="E350" i="3"/>
  <c r="C350" i="3"/>
  <c r="C378" i="3"/>
  <c r="E378" i="3"/>
  <c r="C330" i="3"/>
  <c r="E330" i="3"/>
  <c r="C278" i="3"/>
  <c r="E278" i="3"/>
  <c r="E393" i="3"/>
  <c r="C393" i="3"/>
  <c r="C233" i="3"/>
  <c r="E233" i="3"/>
  <c r="E396" i="3"/>
  <c r="C396" i="3"/>
  <c r="C390" i="3"/>
  <c r="E390" i="3"/>
  <c r="E293" i="3"/>
  <c r="C293" i="3"/>
  <c r="C312" i="3"/>
  <c r="E312" i="3"/>
  <c r="C303" i="3"/>
  <c r="E303" i="3"/>
  <c r="C339" i="3"/>
  <c r="E339" i="3"/>
  <c r="E409" i="3"/>
  <c r="C409" i="3"/>
  <c r="C327" i="3"/>
  <c r="E327" i="3"/>
  <c r="E262" i="3"/>
  <c r="C373" i="3"/>
  <c r="E373" i="3"/>
  <c r="C254" i="3"/>
  <c r="E254" i="3"/>
  <c r="E240" i="3"/>
  <c r="E369" i="3"/>
  <c r="C369" i="3"/>
  <c r="E309" i="3"/>
  <c r="C309" i="3"/>
  <c r="C292" i="3"/>
  <c r="E292" i="3"/>
  <c r="C246" i="3"/>
  <c r="E246" i="3"/>
  <c r="C264" i="3"/>
  <c r="E264" i="3"/>
  <c r="C275" i="3"/>
  <c r="E275" i="3"/>
  <c r="C296" i="3"/>
  <c r="E296" i="3"/>
  <c r="C265" i="3"/>
  <c r="E265" i="3"/>
  <c r="C411" i="3"/>
  <c r="E411" i="3"/>
  <c r="C289" i="3"/>
  <c r="E289" i="3"/>
  <c r="E333" i="3"/>
  <c r="C333" i="3"/>
  <c r="C319" i="3"/>
  <c r="E319" i="3"/>
  <c r="E229" i="3"/>
  <c r="C229" i="3"/>
  <c r="C227" i="3"/>
  <c r="E227" i="3"/>
  <c r="C343" i="3"/>
  <c r="E343" i="3"/>
  <c r="C286" i="3"/>
  <c r="E286" i="3"/>
  <c r="C336" i="3"/>
  <c r="E336" i="3"/>
  <c r="C322" i="3"/>
  <c r="E322" i="3"/>
  <c r="E316" i="3"/>
  <c r="C316" i="3"/>
  <c r="E346" i="3"/>
  <c r="C346" i="3"/>
  <c r="E261" i="3"/>
  <c r="C261" i="3"/>
  <c r="C272" i="3"/>
  <c r="E272" i="3"/>
  <c r="E256" i="3"/>
  <c r="C367" i="3"/>
  <c r="E367" i="3"/>
  <c r="E301" i="3"/>
  <c r="C301" i="3"/>
  <c r="E259" i="3"/>
  <c r="C360" i="3"/>
  <c r="E360" i="3"/>
  <c r="E342" i="3"/>
  <c r="C342" i="3"/>
  <c r="C362" i="3"/>
  <c r="E362" i="3"/>
  <c r="E231" i="3"/>
  <c r="E308" i="3"/>
  <c r="C308" i="3"/>
  <c r="C408" i="3"/>
  <c r="E408" i="3"/>
  <c r="C352" i="3"/>
  <c r="E352" i="3"/>
  <c r="C271" i="3"/>
  <c r="E271" i="3"/>
  <c r="E269" i="3"/>
  <c r="C269" i="3"/>
  <c r="C279" i="3"/>
  <c r="E279" i="3"/>
  <c r="E251" i="3"/>
  <c r="C266" i="3"/>
  <c r="E266" i="3"/>
  <c r="E377" i="3"/>
  <c r="C377" i="3"/>
  <c r="C391" i="3"/>
  <c r="E391" i="3"/>
  <c r="C331" i="3"/>
  <c r="E331" i="3"/>
  <c r="C230" i="3"/>
  <c r="E230" i="3"/>
  <c r="C376" i="3"/>
  <c r="E376" i="3"/>
  <c r="C382" i="3"/>
  <c r="E382" i="3"/>
  <c r="C267" i="3"/>
  <c r="E267" i="3"/>
  <c r="C363" i="3"/>
  <c r="E363" i="3"/>
  <c r="C365" i="3"/>
  <c r="E365" i="3"/>
  <c r="C371" i="3"/>
  <c r="E371" i="3"/>
  <c r="C258" i="3"/>
  <c r="E258" i="3"/>
  <c r="C318" i="3"/>
  <c r="E318" i="3"/>
  <c r="C263" i="3"/>
  <c r="E263" i="3"/>
  <c r="C313" i="3"/>
  <c r="E313" i="3"/>
  <c r="E385" i="3"/>
  <c r="C385" i="3"/>
  <c r="C328" i="3"/>
  <c r="E328" i="3"/>
  <c r="E358" i="3"/>
  <c r="C358" i="3"/>
  <c r="E335" i="3"/>
  <c r="C335" i="3"/>
  <c r="C347" i="3"/>
  <c r="E347" i="3"/>
  <c r="C235" i="3"/>
  <c r="E235" i="3"/>
  <c r="C225" i="3"/>
  <c r="E225" i="3"/>
  <c r="C224" i="3"/>
  <c r="E224" i="3"/>
  <c r="C223" i="3"/>
  <c r="E223" i="3"/>
  <c r="C222" i="3"/>
  <c r="E222" i="3"/>
  <c r="C221" i="3"/>
  <c r="E221" i="3"/>
  <c r="C220" i="3"/>
  <c r="E220" i="3"/>
  <c r="C219" i="3"/>
  <c r="E219" i="3"/>
  <c r="C218" i="3"/>
  <c r="E218" i="3"/>
  <c r="C217" i="3"/>
  <c r="E217" i="3"/>
  <c r="C216" i="3"/>
  <c r="E216" i="3"/>
  <c r="C215" i="3"/>
  <c r="E215" i="3"/>
  <c r="C214" i="3"/>
  <c r="E214" i="3"/>
  <c r="C213" i="3"/>
  <c r="E213" i="3"/>
  <c r="C212" i="3"/>
  <c r="E212" i="3"/>
  <c r="C211" i="3"/>
  <c r="E211" i="3"/>
  <c r="C210" i="3"/>
  <c r="E210" i="3"/>
  <c r="C209" i="3"/>
  <c r="E209" i="3"/>
  <c r="C208" i="3"/>
  <c r="E208" i="3"/>
  <c r="C207" i="3"/>
  <c r="E207" i="3"/>
  <c r="C206" i="3"/>
  <c r="E206" i="3"/>
  <c r="C205" i="3"/>
  <c r="E205" i="3"/>
  <c r="C204" i="3"/>
  <c r="E204" i="3"/>
  <c r="C203" i="3"/>
  <c r="E203" i="3"/>
  <c r="C202" i="3"/>
  <c r="E202" i="3"/>
  <c r="C201" i="3"/>
  <c r="E201" i="3"/>
  <c r="C200" i="3"/>
  <c r="E200" i="3"/>
  <c r="C199" i="3"/>
  <c r="E199" i="3"/>
  <c r="C198" i="3"/>
  <c r="E198" i="3"/>
  <c r="C197" i="3"/>
  <c r="E197" i="3"/>
  <c r="C196" i="3"/>
  <c r="E196" i="3"/>
  <c r="C195" i="3"/>
  <c r="E195" i="3"/>
  <c r="C194" i="3"/>
  <c r="E194" i="3"/>
  <c r="C193" i="3"/>
  <c r="E193" i="3"/>
  <c r="C192" i="3"/>
  <c r="E192" i="3"/>
  <c r="C191" i="3"/>
  <c r="E191" i="3"/>
  <c r="C190" i="3"/>
  <c r="E190" i="3"/>
  <c r="C189" i="3"/>
  <c r="E189" i="3"/>
  <c r="C188" i="3"/>
  <c r="E188" i="3"/>
  <c r="C187" i="3"/>
  <c r="E187" i="3"/>
  <c r="C186" i="3"/>
  <c r="E186" i="3"/>
  <c r="C185" i="3"/>
  <c r="E185" i="3"/>
  <c r="C184" i="3"/>
  <c r="E184" i="3"/>
  <c r="C183" i="3"/>
  <c r="E183" i="3"/>
  <c r="C182" i="3"/>
  <c r="E182" i="3"/>
  <c r="C181" i="3"/>
  <c r="E181" i="3"/>
  <c r="C180" i="3"/>
  <c r="E180" i="3"/>
  <c r="C179" i="3"/>
  <c r="E179" i="3"/>
  <c r="C178" i="3"/>
  <c r="E178" i="3"/>
  <c r="C177" i="3"/>
  <c r="E177" i="3"/>
  <c r="C176" i="3"/>
  <c r="E176" i="3"/>
  <c r="C175" i="3"/>
  <c r="E175" i="3"/>
  <c r="C174" i="3"/>
  <c r="E174" i="3"/>
  <c r="C173" i="3"/>
  <c r="E173" i="3"/>
  <c r="C172" i="3"/>
  <c r="E172" i="3"/>
  <c r="C171" i="3"/>
  <c r="E171" i="3"/>
  <c r="C170" i="3"/>
  <c r="E170" i="3"/>
  <c r="C169" i="3"/>
  <c r="E169" i="3"/>
  <c r="C168" i="3"/>
  <c r="E168" i="3"/>
  <c r="C167" i="3"/>
  <c r="E167" i="3"/>
  <c r="C166" i="3"/>
  <c r="E166" i="3"/>
  <c r="C165" i="3"/>
  <c r="E165" i="3"/>
  <c r="C164" i="3"/>
  <c r="E164" i="3"/>
  <c r="C163" i="3"/>
  <c r="E163" i="3"/>
  <c r="C162" i="3"/>
  <c r="E162" i="3"/>
  <c r="C161" i="3"/>
  <c r="E161" i="3"/>
  <c r="C160" i="3"/>
  <c r="E160" i="3"/>
  <c r="C159" i="3"/>
  <c r="E159" i="3"/>
  <c r="C158" i="3"/>
  <c r="E158" i="3"/>
  <c r="C157" i="3"/>
  <c r="E157" i="3"/>
  <c r="C156" i="3"/>
  <c r="E156" i="3"/>
  <c r="C155" i="3"/>
  <c r="E155" i="3"/>
  <c r="C154" i="3"/>
  <c r="E154" i="3"/>
  <c r="C153" i="3"/>
  <c r="E153" i="3"/>
  <c r="C152" i="3"/>
  <c r="E152" i="3"/>
  <c r="C151" i="3"/>
  <c r="E151" i="3"/>
  <c r="C150" i="3"/>
  <c r="E150" i="3"/>
  <c r="C149" i="3"/>
  <c r="E149" i="3"/>
  <c r="C148" i="3"/>
  <c r="E148" i="3"/>
  <c r="C147" i="3"/>
  <c r="E147" i="3"/>
  <c r="C146" i="3"/>
  <c r="E146" i="3"/>
  <c r="C145" i="3"/>
  <c r="E145" i="3"/>
  <c r="C144" i="3"/>
  <c r="E144" i="3"/>
  <c r="C143" i="3"/>
  <c r="E143" i="3"/>
  <c r="C142" i="3"/>
  <c r="E142" i="3"/>
  <c r="C141" i="3"/>
  <c r="E141" i="3"/>
  <c r="C140" i="3"/>
  <c r="E140" i="3"/>
  <c r="C139" i="3"/>
  <c r="E139" i="3"/>
  <c r="C138" i="3"/>
  <c r="E138" i="3"/>
  <c r="C137" i="3"/>
  <c r="E137" i="3"/>
  <c r="C136" i="3"/>
  <c r="E136" i="3"/>
  <c r="C135" i="3"/>
  <c r="E135" i="3"/>
  <c r="C134" i="3"/>
  <c r="E134" i="3"/>
  <c r="C133" i="3"/>
  <c r="E133" i="3"/>
  <c r="C132" i="3"/>
  <c r="E132" i="3"/>
  <c r="C131" i="3"/>
  <c r="E131" i="3"/>
  <c r="C130" i="3"/>
  <c r="E130" i="3"/>
  <c r="C129" i="3"/>
  <c r="E129" i="3"/>
  <c r="C128" i="3"/>
  <c r="E128" i="3"/>
  <c r="C127" i="3"/>
  <c r="E127" i="3"/>
  <c r="C126" i="3"/>
  <c r="E126" i="3"/>
  <c r="C125" i="3"/>
  <c r="E125" i="3"/>
  <c r="C124" i="3"/>
  <c r="E124" i="3"/>
  <c r="C123" i="3"/>
  <c r="E123" i="3"/>
  <c r="C122" i="3"/>
  <c r="E122" i="3"/>
  <c r="C121" i="3"/>
  <c r="E121" i="3"/>
  <c r="C120" i="3"/>
  <c r="E120" i="3"/>
  <c r="C119" i="3"/>
  <c r="E119" i="3"/>
  <c r="C118" i="3"/>
  <c r="E118" i="3"/>
  <c r="C117" i="3"/>
  <c r="E117" i="3"/>
  <c r="C116" i="3"/>
  <c r="E116" i="3"/>
  <c r="C115" i="3"/>
  <c r="E115" i="3"/>
  <c r="C114" i="3"/>
  <c r="E114" i="3"/>
  <c r="C113" i="3"/>
  <c r="E113" i="3"/>
  <c r="C112" i="3"/>
  <c r="E112" i="3"/>
  <c r="C111" i="3"/>
  <c r="E111" i="3"/>
  <c r="C110" i="3"/>
  <c r="E110" i="3"/>
  <c r="C109" i="3"/>
  <c r="E109" i="3"/>
  <c r="C108" i="3"/>
  <c r="E108" i="3"/>
  <c r="C107" i="3"/>
  <c r="E107" i="3"/>
  <c r="C106" i="3"/>
  <c r="E106" i="3"/>
  <c r="C105" i="3"/>
  <c r="E105" i="3"/>
  <c r="C104" i="3"/>
  <c r="E104" i="3"/>
  <c r="C103" i="3"/>
  <c r="E103" i="3"/>
  <c r="C102" i="3"/>
  <c r="E102" i="3"/>
  <c r="C101" i="3"/>
  <c r="E101" i="3"/>
  <c r="C100" i="3"/>
  <c r="E100" i="3"/>
  <c r="C99" i="3"/>
  <c r="E99" i="3"/>
  <c r="C98" i="3"/>
  <c r="E98" i="3"/>
  <c r="C97" i="3"/>
  <c r="E97" i="3"/>
  <c r="C96" i="3"/>
  <c r="E96" i="3"/>
  <c r="C95" i="3"/>
  <c r="E95" i="3"/>
  <c r="C94" i="3"/>
  <c r="E94" i="3"/>
  <c r="C93" i="3"/>
  <c r="E93" i="3"/>
  <c r="C92" i="3"/>
  <c r="E92" i="3"/>
  <c r="C91" i="3"/>
  <c r="E91" i="3"/>
  <c r="C90" i="3"/>
  <c r="E90" i="3"/>
  <c r="C89" i="3"/>
  <c r="E89" i="3"/>
  <c r="C88" i="3"/>
  <c r="E88" i="3"/>
  <c r="C87" i="3"/>
  <c r="E87" i="3"/>
  <c r="C86" i="3"/>
  <c r="E86" i="3"/>
  <c r="C85" i="3"/>
  <c r="E85" i="3"/>
  <c r="C84" i="3"/>
  <c r="E84" i="3"/>
  <c r="C83" i="3"/>
  <c r="E83" i="3"/>
  <c r="C82" i="3"/>
  <c r="E82" i="3"/>
  <c r="C81" i="3"/>
  <c r="E81" i="3"/>
  <c r="C80" i="3"/>
  <c r="E80" i="3"/>
  <c r="C79" i="3"/>
  <c r="E79" i="3"/>
  <c r="C78" i="3"/>
  <c r="E78" i="3"/>
  <c r="C77" i="3"/>
  <c r="E77" i="3"/>
  <c r="C76" i="3"/>
  <c r="E76" i="3"/>
  <c r="C75" i="3"/>
  <c r="E75" i="3"/>
  <c r="C74" i="3"/>
  <c r="E74" i="3"/>
  <c r="C73" i="3"/>
  <c r="E73" i="3"/>
  <c r="C72" i="3"/>
  <c r="E72" i="3"/>
  <c r="C71" i="3"/>
  <c r="E71" i="3"/>
  <c r="C70" i="3"/>
  <c r="E70" i="3"/>
  <c r="C69" i="3"/>
  <c r="E69" i="3"/>
  <c r="C68" i="3"/>
  <c r="E68" i="3"/>
  <c r="C67" i="3"/>
  <c r="E67" i="3"/>
  <c r="C66" i="3"/>
  <c r="E66" i="3"/>
  <c r="C65" i="3"/>
  <c r="E65" i="3"/>
  <c r="C64" i="3"/>
  <c r="E64" i="3"/>
  <c r="C63" i="3"/>
  <c r="E63" i="3"/>
  <c r="C62" i="3"/>
  <c r="E62" i="3"/>
  <c r="C61" i="3"/>
  <c r="E61" i="3"/>
  <c r="C60" i="3"/>
  <c r="E60" i="3"/>
  <c r="C59" i="3"/>
  <c r="E59" i="3"/>
  <c r="C58" i="3"/>
  <c r="E58" i="3"/>
  <c r="C57" i="3"/>
  <c r="E57" i="3"/>
  <c r="C56" i="3"/>
  <c r="E56" i="3"/>
  <c r="C55" i="3"/>
  <c r="E55" i="3"/>
  <c r="C54" i="3"/>
  <c r="E54" i="3"/>
  <c r="C53" i="3"/>
  <c r="E53" i="3"/>
  <c r="C52" i="3"/>
  <c r="E52" i="3"/>
  <c r="C51" i="3"/>
  <c r="E51" i="3"/>
  <c r="C50" i="3"/>
  <c r="E50" i="3"/>
  <c r="C49" i="3"/>
  <c r="E49" i="3"/>
  <c r="C48" i="3"/>
  <c r="E48" i="3"/>
  <c r="C47" i="3"/>
  <c r="E47" i="3"/>
  <c r="C46" i="3"/>
  <c r="E46" i="3"/>
  <c r="C45" i="3"/>
  <c r="E45" i="3"/>
  <c r="C44" i="3"/>
  <c r="E44" i="3"/>
  <c r="C43" i="3"/>
  <c r="E43" i="3"/>
  <c r="C42" i="3"/>
  <c r="E42" i="3"/>
  <c r="C41" i="3"/>
  <c r="E41" i="3"/>
  <c r="C40" i="3"/>
  <c r="E40" i="3"/>
  <c r="C39" i="3"/>
  <c r="E39" i="3"/>
  <c r="C38" i="3"/>
  <c r="E38" i="3"/>
  <c r="C37" i="3"/>
  <c r="E37" i="3"/>
  <c r="C36" i="3"/>
  <c r="E36" i="3"/>
  <c r="C35" i="3"/>
  <c r="E35" i="3"/>
  <c r="C34" i="3"/>
  <c r="E34" i="3"/>
  <c r="C33" i="3"/>
  <c r="E33" i="3"/>
  <c r="C32" i="3"/>
  <c r="E32" i="3"/>
  <c r="C31" i="3"/>
  <c r="E31" i="3"/>
  <c r="C30" i="3"/>
  <c r="E30" i="3"/>
  <c r="C29" i="3"/>
  <c r="E29" i="3"/>
  <c r="C28" i="3"/>
  <c r="E28" i="3"/>
  <c r="C27" i="3"/>
  <c r="E27" i="3"/>
  <c r="C26" i="3"/>
  <c r="E26" i="3"/>
  <c r="C25" i="3"/>
  <c r="E25" i="3"/>
  <c r="C24" i="3"/>
  <c r="E24" i="3"/>
  <c r="E21" i="3"/>
  <c r="C14" i="3"/>
  <c r="E19" i="3"/>
  <c r="E14" i="3"/>
  <c r="F14" i="3" s="1"/>
  <c r="G14" i="3" s="1"/>
  <c r="H14" i="3" s="1"/>
  <c r="J14" i="3" s="1"/>
  <c r="D15" i="3" s="1"/>
  <c r="E15" i="3"/>
  <c r="E22" i="3"/>
  <c r="C22" i="3"/>
  <c r="E16" i="3"/>
  <c r="C16" i="3"/>
  <c r="K14" i="3"/>
  <c r="E23" i="3"/>
  <c r="C23" i="3"/>
  <c r="E18" i="3"/>
  <c r="C18" i="3"/>
  <c r="C20" i="3"/>
  <c r="E20" i="3"/>
  <c r="E17" i="3"/>
  <c r="C17" i="3"/>
  <c r="I15" i="3" l="1"/>
  <c r="F15" i="3"/>
  <c r="G15" i="3" s="1"/>
  <c r="K15" i="3" l="1"/>
  <c r="H15" i="3"/>
  <c r="J15" i="3" s="1"/>
  <c r="D16" i="3" s="1"/>
  <c r="I16" i="3" l="1"/>
  <c r="F16" i="3"/>
  <c r="G16" i="3" s="1"/>
  <c r="H16" i="3" l="1"/>
  <c r="J16" i="3" s="1"/>
  <c r="D17" i="3" s="1"/>
  <c r="I17" i="3" s="1"/>
  <c r="K17" i="3" s="1"/>
  <c r="K16" i="3"/>
  <c r="F17" i="3" l="1"/>
  <c r="G17" i="3" s="1"/>
  <c r="H17" i="3" s="1"/>
  <c r="J17" i="3" s="1"/>
  <c r="D18" i="3" s="1"/>
  <c r="I18" i="3" s="1"/>
  <c r="F18" i="3" l="1"/>
  <c r="G18" i="3" s="1"/>
  <c r="H18" i="3" s="1"/>
  <c r="J18" i="3" s="1"/>
  <c r="D19" i="3" s="1"/>
  <c r="K18" i="3"/>
  <c r="I19" i="3" l="1"/>
  <c r="F19" i="3"/>
  <c r="G19" i="3" l="1"/>
  <c r="H19" i="3" s="1"/>
  <c r="J19" i="3" s="1"/>
  <c r="D20" i="3" s="1"/>
  <c r="K19" i="3"/>
  <c r="I20" i="3" l="1"/>
  <c r="F20" i="3"/>
  <c r="K20" i="3" l="1"/>
  <c r="G20" i="3"/>
  <c r="H20" i="3" s="1"/>
  <c r="J20" i="3" s="1"/>
  <c r="D21" i="3" s="1"/>
  <c r="I21" i="3" l="1"/>
  <c r="F21" i="3"/>
  <c r="K21" i="3" l="1"/>
  <c r="G21" i="3"/>
  <c r="H21" i="3" s="1"/>
  <c r="J21" i="3" s="1"/>
  <c r="D22" i="3" s="1"/>
  <c r="I22" i="3" l="1"/>
  <c r="F22" i="3"/>
  <c r="K22" i="3" l="1"/>
  <c r="G22" i="3"/>
  <c r="H22" i="3" s="1"/>
  <c r="J22" i="3" s="1"/>
  <c r="D23" i="3" s="1"/>
  <c r="I23" i="3" l="1"/>
  <c r="F23" i="3"/>
  <c r="K23" i="3" l="1"/>
  <c r="G23" i="3"/>
  <c r="H23" i="3" s="1"/>
  <c r="J23" i="3" s="1"/>
  <c r="D24" i="3" s="1"/>
  <c r="F24" i="3" l="1"/>
  <c r="I24" i="3"/>
  <c r="K24" i="3" l="1"/>
  <c r="G24" i="3"/>
  <c r="H24" i="3" s="1"/>
  <c r="J24" i="3" s="1"/>
  <c r="D25" i="3" l="1"/>
  <c r="F25" i="3" l="1"/>
  <c r="I25" i="3"/>
  <c r="K25" i="3" l="1"/>
  <c r="G25" i="3"/>
  <c r="H25" i="3" s="1"/>
  <c r="J25" i="3" s="1"/>
  <c r="D26" i="3" l="1"/>
  <c r="F26" i="3" l="1"/>
  <c r="I26" i="3"/>
  <c r="K26" i="3" l="1"/>
  <c r="G26" i="3"/>
  <c r="H26" i="3" s="1"/>
  <c r="J26" i="3" s="1"/>
  <c r="D27" i="3" l="1"/>
  <c r="F27" i="3" l="1"/>
  <c r="I27" i="3"/>
  <c r="K27" i="3" l="1"/>
  <c r="G27" i="3"/>
  <c r="H27" i="3" s="1"/>
  <c r="J27" i="3" s="1"/>
  <c r="D28" i="3" l="1"/>
  <c r="F28" i="3" l="1"/>
  <c r="I28" i="3"/>
  <c r="K28" i="3" l="1"/>
  <c r="G28" i="3"/>
  <c r="H28" i="3" s="1"/>
  <c r="J28" i="3" s="1"/>
  <c r="D29" i="3" l="1"/>
  <c r="F29" i="3" l="1"/>
  <c r="I29" i="3"/>
  <c r="K29" i="3" l="1"/>
  <c r="G29" i="3"/>
  <c r="H29" i="3" s="1"/>
  <c r="J29" i="3" s="1"/>
  <c r="D30" i="3" l="1"/>
  <c r="F30" i="3" l="1"/>
  <c r="I30" i="3"/>
  <c r="K30" i="3" l="1"/>
  <c r="G30" i="3"/>
  <c r="H30" i="3" s="1"/>
  <c r="J30" i="3" s="1"/>
  <c r="D31" i="3" l="1"/>
  <c r="F31" i="3" l="1"/>
  <c r="I31" i="3"/>
  <c r="K31" i="3" l="1"/>
  <c r="G31" i="3"/>
  <c r="H31" i="3" s="1"/>
  <c r="J31" i="3" s="1"/>
  <c r="D32" i="3" l="1"/>
  <c r="F32" i="3" l="1"/>
  <c r="I32" i="3"/>
  <c r="K32" i="3" l="1"/>
  <c r="G32" i="3"/>
  <c r="H32" i="3" s="1"/>
  <c r="J32" i="3" s="1"/>
  <c r="D33" i="3" l="1"/>
  <c r="F33" i="3" l="1"/>
  <c r="I33" i="3"/>
  <c r="K33" i="3" l="1"/>
  <c r="G33" i="3"/>
  <c r="H33" i="3" s="1"/>
  <c r="J33" i="3" s="1"/>
  <c r="D34" i="3" l="1"/>
  <c r="F34" i="3" l="1"/>
  <c r="I34" i="3"/>
  <c r="K34" i="3" l="1"/>
  <c r="G34" i="3"/>
  <c r="H34" i="3" s="1"/>
  <c r="J34" i="3" s="1"/>
  <c r="D35" i="3" l="1"/>
  <c r="F35" i="3" l="1"/>
  <c r="I35" i="3"/>
  <c r="K35" i="3" l="1"/>
  <c r="G35" i="3"/>
  <c r="H35" i="3" s="1"/>
  <c r="J35" i="3" s="1"/>
  <c r="D36" i="3" l="1"/>
  <c r="F36" i="3" l="1"/>
  <c r="I36" i="3"/>
  <c r="K36" i="3" l="1"/>
  <c r="G36" i="3"/>
  <c r="H36" i="3" s="1"/>
  <c r="J36" i="3" s="1"/>
  <c r="D37" i="3" l="1"/>
  <c r="F37" i="3" l="1"/>
  <c r="I37" i="3"/>
  <c r="K37" i="3" l="1"/>
  <c r="G37" i="3"/>
  <c r="H37" i="3" s="1"/>
  <c r="J37" i="3" s="1"/>
  <c r="D38" i="3" l="1"/>
  <c r="F38" i="3" l="1"/>
  <c r="I38" i="3"/>
  <c r="K38" i="3" l="1"/>
  <c r="G38" i="3"/>
  <c r="H38" i="3" s="1"/>
  <c r="J38" i="3" s="1"/>
  <c r="D39" i="3" l="1"/>
  <c r="F39" i="3" l="1"/>
  <c r="I39" i="3"/>
  <c r="K39" i="3" l="1"/>
  <c r="G39" i="3"/>
  <c r="H39" i="3" s="1"/>
  <c r="J39" i="3" s="1"/>
  <c r="D40" i="3" l="1"/>
  <c r="F40" i="3" l="1"/>
  <c r="I40" i="3"/>
  <c r="K40" i="3" l="1"/>
  <c r="G40" i="3"/>
  <c r="H40" i="3" s="1"/>
  <c r="J40" i="3" s="1"/>
  <c r="D41" i="3" l="1"/>
  <c r="F41" i="3" l="1"/>
  <c r="I41" i="3"/>
  <c r="K41" i="3" l="1"/>
  <c r="G41" i="3"/>
  <c r="H41" i="3" s="1"/>
  <c r="J41" i="3" s="1"/>
  <c r="D42" i="3" l="1"/>
  <c r="F42" i="3" l="1"/>
  <c r="I42" i="3"/>
  <c r="K42" i="3" l="1"/>
  <c r="G42" i="3"/>
  <c r="H42" i="3" s="1"/>
  <c r="J42" i="3" s="1"/>
  <c r="D43" i="3" l="1"/>
  <c r="F43" i="3" l="1"/>
  <c r="I43" i="3"/>
  <c r="K43" i="3" l="1"/>
  <c r="G43" i="3"/>
  <c r="H43" i="3" s="1"/>
  <c r="J43" i="3" s="1"/>
  <c r="D44" i="3" l="1"/>
  <c r="F44" i="3" l="1"/>
  <c r="I44" i="3"/>
  <c r="K44" i="3" l="1"/>
  <c r="G44" i="3"/>
  <c r="H44" i="3" s="1"/>
  <c r="J44" i="3" s="1"/>
  <c r="D45" i="3" l="1"/>
  <c r="F45" i="3" l="1"/>
  <c r="I45" i="3"/>
  <c r="K45" i="3" l="1"/>
  <c r="G45" i="3"/>
  <c r="H45" i="3" s="1"/>
  <c r="J45" i="3" s="1"/>
  <c r="D46" i="3" l="1"/>
  <c r="F46" i="3" l="1"/>
  <c r="I46" i="3"/>
  <c r="K46" i="3" l="1"/>
  <c r="G46" i="3"/>
  <c r="H46" i="3" s="1"/>
  <c r="J46" i="3" s="1"/>
  <c r="D47" i="3" l="1"/>
  <c r="F47" i="3" l="1"/>
  <c r="I47" i="3"/>
  <c r="K47" i="3" l="1"/>
  <c r="G47" i="3"/>
  <c r="H47" i="3" s="1"/>
  <c r="J47" i="3" s="1"/>
  <c r="D48" i="3" l="1"/>
  <c r="F48" i="3" l="1"/>
  <c r="I48" i="3"/>
  <c r="K48" i="3" l="1"/>
  <c r="G48" i="3"/>
  <c r="H48" i="3" s="1"/>
  <c r="J48" i="3" s="1"/>
  <c r="D49" i="3" l="1"/>
  <c r="F49" i="3" l="1"/>
  <c r="I49" i="3"/>
  <c r="K49" i="3" l="1"/>
  <c r="G49" i="3"/>
  <c r="H49" i="3" s="1"/>
  <c r="J49" i="3" s="1"/>
  <c r="D50" i="3" l="1"/>
  <c r="F50" i="3" l="1"/>
  <c r="I50" i="3"/>
  <c r="K50" i="3" l="1"/>
  <c r="G50" i="3"/>
  <c r="H50" i="3" s="1"/>
  <c r="J50" i="3" s="1"/>
  <c r="D51" i="3" l="1"/>
  <c r="F51" i="3" l="1"/>
  <c r="I51" i="3"/>
  <c r="K51" i="3" l="1"/>
  <c r="G51" i="3"/>
  <c r="H51" i="3" s="1"/>
  <c r="J51" i="3" s="1"/>
  <c r="D52" i="3" l="1"/>
  <c r="F52" i="3" l="1"/>
  <c r="I52" i="3"/>
  <c r="K52" i="3" l="1"/>
  <c r="G52" i="3"/>
  <c r="H52" i="3" s="1"/>
  <c r="J52" i="3" s="1"/>
  <c r="D53" i="3" l="1"/>
  <c r="F53" i="3" l="1"/>
  <c r="I53" i="3"/>
  <c r="K53" i="3" l="1"/>
  <c r="G53" i="3"/>
  <c r="H53" i="3" s="1"/>
  <c r="J53" i="3" s="1"/>
  <c r="D54" i="3" l="1"/>
  <c r="F54" i="3" l="1"/>
  <c r="I54" i="3"/>
  <c r="K54" i="3" l="1"/>
  <c r="G54" i="3"/>
  <c r="H54" i="3" s="1"/>
  <c r="J54" i="3" s="1"/>
  <c r="D55" i="3" l="1"/>
  <c r="F55" i="3" l="1"/>
  <c r="I55" i="3"/>
  <c r="K55" i="3" l="1"/>
  <c r="G55" i="3"/>
  <c r="H55" i="3" s="1"/>
  <c r="J55" i="3" s="1"/>
  <c r="D56" i="3" l="1"/>
  <c r="F56" i="3" l="1"/>
  <c r="I56" i="3"/>
  <c r="K56" i="3" l="1"/>
  <c r="G56" i="3"/>
  <c r="H56" i="3" s="1"/>
  <c r="J56" i="3" s="1"/>
  <c r="D57" i="3" l="1"/>
  <c r="F57" i="3" l="1"/>
  <c r="I57" i="3"/>
  <c r="K57" i="3" l="1"/>
  <c r="G57" i="3"/>
  <c r="H57" i="3" s="1"/>
  <c r="J57" i="3" s="1"/>
  <c r="D58" i="3" l="1"/>
  <c r="F58" i="3" l="1"/>
  <c r="I58" i="3"/>
  <c r="K58" i="3" l="1"/>
  <c r="G58" i="3"/>
  <c r="H58" i="3" s="1"/>
  <c r="J58" i="3" s="1"/>
  <c r="D59" i="3" l="1"/>
  <c r="F59" i="3" l="1"/>
  <c r="I59" i="3"/>
  <c r="K59" i="3" l="1"/>
  <c r="G59" i="3"/>
  <c r="H59" i="3" s="1"/>
  <c r="J59" i="3" s="1"/>
  <c r="D60" i="3" l="1"/>
  <c r="F60" i="3" l="1"/>
  <c r="I60" i="3"/>
  <c r="K60" i="3" l="1"/>
  <c r="G60" i="3"/>
  <c r="H60" i="3" s="1"/>
  <c r="J60" i="3" s="1"/>
  <c r="D61" i="3" l="1"/>
  <c r="F61" i="3" l="1"/>
  <c r="I61" i="3"/>
  <c r="K61" i="3" l="1"/>
  <c r="G61" i="3"/>
  <c r="H61" i="3" s="1"/>
  <c r="J61" i="3" s="1"/>
  <c r="D62" i="3" l="1"/>
  <c r="F62" i="3" l="1"/>
  <c r="I62" i="3"/>
  <c r="K62" i="3" l="1"/>
  <c r="G62" i="3"/>
  <c r="H62" i="3" s="1"/>
  <c r="J62" i="3" s="1"/>
  <c r="D63" i="3" l="1"/>
  <c r="F63" i="3" l="1"/>
  <c r="I63" i="3"/>
  <c r="K63" i="3" l="1"/>
  <c r="G63" i="3"/>
  <c r="H63" i="3" s="1"/>
  <c r="J63" i="3" s="1"/>
  <c r="D64" i="3" l="1"/>
  <c r="F64" i="3" l="1"/>
  <c r="I64" i="3"/>
  <c r="K64" i="3" l="1"/>
  <c r="G64" i="3"/>
  <c r="H64" i="3" s="1"/>
  <c r="J64" i="3" s="1"/>
  <c r="D65" i="3" l="1"/>
  <c r="F65" i="3" l="1"/>
  <c r="I65" i="3"/>
  <c r="K65" i="3" l="1"/>
  <c r="G65" i="3"/>
  <c r="H65" i="3" s="1"/>
  <c r="J65" i="3" s="1"/>
  <c r="D66" i="3" l="1"/>
  <c r="F66" i="3" l="1"/>
  <c r="I66" i="3"/>
  <c r="K66" i="3" l="1"/>
  <c r="G66" i="3"/>
  <c r="H66" i="3" s="1"/>
  <c r="J66" i="3" s="1"/>
  <c r="D67" i="3" l="1"/>
  <c r="F67" i="3" l="1"/>
  <c r="I67" i="3"/>
  <c r="K67" i="3" l="1"/>
  <c r="G67" i="3"/>
  <c r="H67" i="3" s="1"/>
  <c r="J67" i="3" s="1"/>
  <c r="D68" i="3" l="1"/>
  <c r="F68" i="3" l="1"/>
  <c r="I68" i="3"/>
  <c r="K68" i="3" l="1"/>
  <c r="G68" i="3"/>
  <c r="H68" i="3" s="1"/>
  <c r="J68" i="3" s="1"/>
  <c r="D69" i="3" l="1"/>
  <c r="F69" i="3" l="1"/>
  <c r="I69" i="3"/>
  <c r="K69" i="3" l="1"/>
  <c r="G69" i="3"/>
  <c r="H69" i="3" s="1"/>
  <c r="J69" i="3" s="1"/>
  <c r="D70" i="3" l="1"/>
  <c r="F70" i="3" l="1"/>
  <c r="I70" i="3"/>
  <c r="K70" i="3" l="1"/>
  <c r="G70" i="3"/>
  <c r="H70" i="3" s="1"/>
  <c r="J70" i="3" s="1"/>
  <c r="D71" i="3" l="1"/>
  <c r="F71" i="3" l="1"/>
  <c r="I71" i="3"/>
  <c r="K71" i="3" l="1"/>
  <c r="G71" i="3"/>
  <c r="H71" i="3" s="1"/>
  <c r="J71" i="3" s="1"/>
  <c r="D72" i="3" l="1"/>
  <c r="F72" i="3" l="1"/>
  <c r="I72" i="3"/>
  <c r="K72" i="3" l="1"/>
  <c r="G72" i="3"/>
  <c r="H72" i="3" s="1"/>
  <c r="J72" i="3" s="1"/>
  <c r="D73" i="3" l="1"/>
  <c r="F73" i="3" l="1"/>
  <c r="I73" i="3"/>
  <c r="K73" i="3" l="1"/>
  <c r="G73" i="3"/>
  <c r="H73" i="3" s="1"/>
  <c r="J73" i="3" s="1"/>
  <c r="D74" i="3" l="1"/>
  <c r="F74" i="3" l="1"/>
  <c r="I74" i="3"/>
  <c r="K74" i="3" l="1"/>
  <c r="G74" i="3"/>
  <c r="H74" i="3" s="1"/>
  <c r="J74" i="3" s="1"/>
  <c r="D75" i="3" l="1"/>
  <c r="F75" i="3" l="1"/>
  <c r="I75" i="3"/>
  <c r="K75" i="3" l="1"/>
  <c r="G75" i="3"/>
  <c r="H75" i="3" s="1"/>
  <c r="J75" i="3" s="1"/>
  <c r="D76" i="3" l="1"/>
  <c r="F76" i="3" l="1"/>
  <c r="I76" i="3"/>
  <c r="K76" i="3" l="1"/>
  <c r="G76" i="3"/>
  <c r="H76" i="3" s="1"/>
  <c r="J76" i="3" s="1"/>
  <c r="D77" i="3" s="1"/>
  <c r="F77" i="3" l="1"/>
  <c r="I77" i="3"/>
  <c r="K77" i="3" l="1"/>
  <c r="G77" i="3"/>
  <c r="H77" i="3" s="1"/>
  <c r="J77" i="3" s="1"/>
  <c r="D78" i="3" l="1"/>
  <c r="F78" i="3" l="1"/>
  <c r="I78" i="3"/>
  <c r="K78" i="3" l="1"/>
  <c r="G78" i="3"/>
  <c r="H78" i="3" s="1"/>
  <c r="J78" i="3" s="1"/>
  <c r="D79" i="3" l="1"/>
  <c r="F79" i="3" l="1"/>
  <c r="I79" i="3"/>
  <c r="K79" i="3" l="1"/>
  <c r="G79" i="3"/>
  <c r="H79" i="3" s="1"/>
  <c r="J79" i="3" s="1"/>
  <c r="D80" i="3" l="1"/>
  <c r="F80" i="3" l="1"/>
  <c r="I80" i="3"/>
  <c r="K80" i="3" l="1"/>
  <c r="G80" i="3"/>
  <c r="H80" i="3" s="1"/>
  <c r="J80" i="3"/>
  <c r="D81" i="3" l="1"/>
  <c r="F81" i="3" l="1"/>
  <c r="I81" i="3"/>
  <c r="K81" i="3" l="1"/>
  <c r="G81" i="3"/>
  <c r="H81" i="3" s="1"/>
  <c r="J81" i="3" s="1"/>
  <c r="D82" i="3" l="1"/>
  <c r="F82" i="3" l="1"/>
  <c r="I82" i="3"/>
  <c r="K82" i="3" l="1"/>
  <c r="G82" i="3"/>
  <c r="H82" i="3" s="1"/>
  <c r="J82" i="3" s="1"/>
  <c r="D83" i="3" l="1"/>
  <c r="F83" i="3" l="1"/>
  <c r="I83" i="3"/>
  <c r="K83" i="3" l="1"/>
  <c r="G83" i="3"/>
  <c r="H83" i="3" s="1"/>
  <c r="J83" i="3" s="1"/>
  <c r="D84" i="3" l="1"/>
  <c r="F84" i="3" l="1"/>
  <c r="I84" i="3"/>
  <c r="K84" i="3" l="1"/>
  <c r="G84" i="3"/>
  <c r="H84" i="3" s="1"/>
  <c r="J84" i="3" s="1"/>
  <c r="D85" i="3" l="1"/>
  <c r="F85" i="3" l="1"/>
  <c r="I85" i="3"/>
  <c r="K85" i="3" l="1"/>
  <c r="G85" i="3"/>
  <c r="H85" i="3" s="1"/>
  <c r="J85" i="3" s="1"/>
  <c r="D86" i="3" l="1"/>
  <c r="F86" i="3" l="1"/>
  <c r="I86" i="3"/>
  <c r="K86" i="3" l="1"/>
  <c r="G86" i="3"/>
  <c r="H86" i="3" s="1"/>
  <c r="J86" i="3" s="1"/>
  <c r="D87" i="3" l="1"/>
  <c r="F87" i="3" l="1"/>
  <c r="I87" i="3"/>
  <c r="K87" i="3" l="1"/>
  <c r="G87" i="3"/>
  <c r="H87" i="3" s="1"/>
  <c r="J87" i="3" s="1"/>
  <c r="D88" i="3" l="1"/>
  <c r="F88" i="3" l="1"/>
  <c r="I88" i="3"/>
  <c r="K88" i="3" l="1"/>
  <c r="G88" i="3"/>
  <c r="H88" i="3" s="1"/>
  <c r="J88" i="3" s="1"/>
  <c r="D89" i="3" l="1"/>
  <c r="F89" i="3" l="1"/>
  <c r="I89" i="3"/>
  <c r="K89" i="3" l="1"/>
  <c r="G89" i="3"/>
  <c r="H89" i="3" s="1"/>
  <c r="J89" i="3" s="1"/>
  <c r="D90" i="3" l="1"/>
  <c r="F90" i="3" l="1"/>
  <c r="I90" i="3"/>
  <c r="K90" i="3" l="1"/>
  <c r="G90" i="3"/>
  <c r="H90" i="3" s="1"/>
  <c r="J90" i="3" s="1"/>
  <c r="D91" i="3" l="1"/>
  <c r="F91" i="3" l="1"/>
  <c r="I91" i="3"/>
  <c r="K91" i="3" l="1"/>
  <c r="G91" i="3"/>
  <c r="H91" i="3" s="1"/>
  <c r="J91" i="3" s="1"/>
  <c r="D92" i="3" l="1"/>
  <c r="F92" i="3" l="1"/>
  <c r="I92" i="3"/>
  <c r="K92" i="3" l="1"/>
  <c r="G92" i="3"/>
  <c r="H92" i="3" s="1"/>
  <c r="J92" i="3" s="1"/>
  <c r="D93" i="3" l="1"/>
  <c r="F93" i="3" l="1"/>
  <c r="I93" i="3"/>
  <c r="K93" i="3" l="1"/>
  <c r="G93" i="3"/>
  <c r="H93" i="3" s="1"/>
  <c r="J93" i="3" s="1"/>
  <c r="D94" i="3" l="1"/>
  <c r="F94" i="3" l="1"/>
  <c r="I94" i="3"/>
  <c r="K94" i="3" l="1"/>
  <c r="G94" i="3"/>
  <c r="H94" i="3" s="1"/>
  <c r="J94" i="3" s="1"/>
  <c r="D95" i="3" l="1"/>
  <c r="F95" i="3" l="1"/>
  <c r="I95" i="3"/>
  <c r="K95" i="3" l="1"/>
  <c r="G95" i="3"/>
  <c r="H95" i="3" s="1"/>
  <c r="J95" i="3" s="1"/>
  <c r="D96" i="3" l="1"/>
  <c r="F96" i="3" l="1"/>
  <c r="I96" i="3"/>
  <c r="K96" i="3" l="1"/>
  <c r="G96" i="3"/>
  <c r="H96" i="3" s="1"/>
  <c r="J96" i="3" s="1"/>
  <c r="D97" i="3" l="1"/>
  <c r="F97" i="3" l="1"/>
  <c r="I97" i="3"/>
  <c r="K97" i="3" l="1"/>
  <c r="G97" i="3"/>
  <c r="H97" i="3" s="1"/>
  <c r="J97" i="3" s="1"/>
  <c r="D98" i="3" l="1"/>
  <c r="F98" i="3" l="1"/>
  <c r="I98" i="3"/>
  <c r="K98" i="3" l="1"/>
  <c r="G98" i="3"/>
  <c r="H98" i="3" s="1"/>
  <c r="J98" i="3" s="1"/>
  <c r="D99" i="3" l="1"/>
  <c r="F99" i="3" l="1"/>
  <c r="I99" i="3"/>
  <c r="K99" i="3" l="1"/>
  <c r="G99" i="3"/>
  <c r="H99" i="3" s="1"/>
  <c r="J99" i="3" s="1"/>
  <c r="D100" i="3" l="1"/>
  <c r="F100" i="3" l="1"/>
  <c r="I100" i="3"/>
  <c r="K100" i="3" l="1"/>
  <c r="G100" i="3"/>
  <c r="H100" i="3" s="1"/>
  <c r="J100" i="3" s="1"/>
  <c r="D101" i="3" l="1"/>
  <c r="F101" i="3" l="1"/>
  <c r="I101" i="3"/>
  <c r="K101" i="3" l="1"/>
  <c r="G101" i="3"/>
  <c r="H101" i="3" s="1"/>
  <c r="J101" i="3" s="1"/>
  <c r="D102" i="3" l="1"/>
  <c r="F102" i="3" l="1"/>
  <c r="I102" i="3"/>
  <c r="K102" i="3" l="1"/>
  <c r="G102" i="3"/>
  <c r="H102" i="3" s="1"/>
  <c r="J102" i="3" s="1"/>
  <c r="D103" i="3" l="1"/>
  <c r="F103" i="3" l="1"/>
  <c r="I103" i="3"/>
  <c r="K103" i="3" l="1"/>
  <c r="G103" i="3"/>
  <c r="H103" i="3" s="1"/>
  <c r="J103" i="3" s="1"/>
  <c r="D104" i="3" l="1"/>
  <c r="F104" i="3" l="1"/>
  <c r="I104" i="3"/>
  <c r="K104" i="3" l="1"/>
  <c r="G104" i="3"/>
  <c r="H104" i="3" s="1"/>
  <c r="J104" i="3" s="1"/>
  <c r="D105" i="3" l="1"/>
  <c r="F105" i="3" l="1"/>
  <c r="I105" i="3"/>
  <c r="K105" i="3" l="1"/>
  <c r="G105" i="3"/>
  <c r="H105" i="3" s="1"/>
  <c r="J105" i="3" s="1"/>
  <c r="D106" i="3" l="1"/>
  <c r="F106" i="3" l="1"/>
  <c r="I106" i="3"/>
  <c r="K106" i="3" l="1"/>
  <c r="G106" i="3"/>
  <c r="H106" i="3" s="1"/>
  <c r="J106" i="3" s="1"/>
  <c r="D107" i="3" l="1"/>
  <c r="F107" i="3" l="1"/>
  <c r="I107" i="3"/>
  <c r="K107" i="3" l="1"/>
  <c r="G107" i="3"/>
  <c r="H107" i="3" s="1"/>
  <c r="J107" i="3" s="1"/>
  <c r="D108" i="3" l="1"/>
  <c r="F108" i="3" l="1"/>
  <c r="I108" i="3"/>
  <c r="K108" i="3" l="1"/>
  <c r="G108" i="3"/>
  <c r="H108" i="3" s="1"/>
  <c r="J108" i="3" s="1"/>
  <c r="D109" i="3" l="1"/>
  <c r="F109" i="3" l="1"/>
  <c r="I109" i="3"/>
  <c r="K109" i="3" l="1"/>
  <c r="G109" i="3"/>
  <c r="H109" i="3" s="1"/>
  <c r="J109" i="3" s="1"/>
  <c r="D110" i="3" l="1"/>
  <c r="F110" i="3" l="1"/>
  <c r="I110" i="3"/>
  <c r="K110" i="3" l="1"/>
  <c r="G110" i="3"/>
  <c r="H110" i="3" s="1"/>
  <c r="J110" i="3" s="1"/>
  <c r="D111" i="3" l="1"/>
  <c r="F111" i="3" l="1"/>
  <c r="I111" i="3"/>
  <c r="K111" i="3" l="1"/>
  <c r="G111" i="3"/>
  <c r="H111" i="3" s="1"/>
  <c r="J111" i="3" s="1"/>
  <c r="D112" i="3" l="1"/>
  <c r="F112" i="3" l="1"/>
  <c r="I112" i="3"/>
  <c r="K112" i="3" l="1"/>
  <c r="G112" i="3"/>
  <c r="H112" i="3" s="1"/>
  <c r="J112" i="3" s="1"/>
  <c r="D113" i="3" l="1"/>
  <c r="F113" i="3" l="1"/>
  <c r="I113" i="3"/>
  <c r="K113" i="3" l="1"/>
  <c r="G113" i="3"/>
  <c r="H113" i="3" s="1"/>
  <c r="J113" i="3" s="1"/>
  <c r="D114" i="3" l="1"/>
  <c r="F114" i="3" l="1"/>
  <c r="I114" i="3"/>
  <c r="K114" i="3" l="1"/>
  <c r="G114" i="3"/>
  <c r="H114" i="3" s="1"/>
  <c r="J114" i="3" s="1"/>
  <c r="D115" i="3" l="1"/>
  <c r="F115" i="3" l="1"/>
  <c r="I115" i="3"/>
  <c r="K115" i="3" l="1"/>
  <c r="G115" i="3"/>
  <c r="H115" i="3" s="1"/>
  <c r="J115" i="3" s="1"/>
  <c r="D116" i="3" l="1"/>
  <c r="F116" i="3" l="1"/>
  <c r="I116" i="3"/>
  <c r="K116" i="3" l="1"/>
  <c r="G116" i="3"/>
  <c r="H116" i="3" s="1"/>
  <c r="J116" i="3" s="1"/>
  <c r="D117" i="3" l="1"/>
  <c r="F117" i="3" l="1"/>
  <c r="I117" i="3"/>
  <c r="K117" i="3" l="1"/>
  <c r="G117" i="3"/>
  <c r="H117" i="3" s="1"/>
  <c r="J117" i="3" s="1"/>
  <c r="D118" i="3" l="1"/>
  <c r="F118" i="3" l="1"/>
  <c r="I118" i="3"/>
  <c r="K118" i="3" l="1"/>
  <c r="G118" i="3"/>
  <c r="H118" i="3" s="1"/>
  <c r="J118" i="3" s="1"/>
  <c r="D119" i="3" l="1"/>
  <c r="F119" i="3" l="1"/>
  <c r="I119" i="3"/>
  <c r="K119" i="3" l="1"/>
  <c r="G119" i="3"/>
  <c r="H119" i="3" s="1"/>
  <c r="J119" i="3" s="1"/>
  <c r="D120" i="3" l="1"/>
  <c r="F120" i="3" l="1"/>
  <c r="I120" i="3"/>
  <c r="K120" i="3" l="1"/>
  <c r="G120" i="3"/>
  <c r="H120" i="3" s="1"/>
  <c r="J120" i="3" s="1"/>
  <c r="D121" i="3" l="1"/>
  <c r="F121" i="3" l="1"/>
  <c r="I121" i="3"/>
  <c r="K121" i="3" l="1"/>
  <c r="G121" i="3"/>
  <c r="H121" i="3" s="1"/>
  <c r="J121" i="3" s="1"/>
  <c r="D122" i="3" l="1"/>
  <c r="F122" i="3" l="1"/>
  <c r="I122" i="3"/>
  <c r="K122" i="3" l="1"/>
  <c r="G122" i="3"/>
  <c r="H122" i="3" s="1"/>
  <c r="J122" i="3" s="1"/>
  <c r="D123" i="3" l="1"/>
  <c r="F123" i="3" s="1"/>
  <c r="I123" i="3" l="1"/>
  <c r="K123" i="3"/>
  <c r="G123" i="3"/>
  <c r="H123" i="3" s="1"/>
  <c r="J123" i="3" s="1"/>
  <c r="D124" i="3" l="1"/>
  <c r="F124" i="3" s="1"/>
  <c r="I124" i="3" l="1"/>
  <c r="K124" i="3"/>
  <c r="G124" i="3"/>
  <c r="H124" i="3" s="1"/>
  <c r="J124" i="3" s="1"/>
  <c r="D125" i="3" l="1"/>
  <c r="F125" i="3" s="1"/>
  <c r="I125" i="3" l="1"/>
  <c r="K125" i="3"/>
  <c r="G125" i="3"/>
  <c r="H125" i="3" s="1"/>
  <c r="J125" i="3" s="1"/>
  <c r="D126" i="3" l="1"/>
  <c r="F126" i="3" s="1"/>
  <c r="I126" i="3" l="1"/>
  <c r="K126" i="3"/>
  <c r="G126" i="3"/>
  <c r="H126" i="3" s="1"/>
  <c r="J126" i="3" s="1"/>
  <c r="D127" i="3" l="1"/>
  <c r="F127" i="3" s="1"/>
  <c r="I127" i="3" l="1"/>
  <c r="K127" i="3"/>
  <c r="G127" i="3"/>
  <c r="H127" i="3" s="1"/>
  <c r="J127" i="3" s="1"/>
  <c r="D128" i="3" l="1"/>
  <c r="F128" i="3" s="1"/>
  <c r="I128" i="3" l="1"/>
  <c r="K128" i="3"/>
  <c r="G128" i="3"/>
  <c r="H128" i="3" s="1"/>
  <c r="J128" i="3" s="1"/>
  <c r="D129" i="3" l="1"/>
  <c r="F129" i="3" s="1"/>
  <c r="I129" i="3" l="1"/>
  <c r="K129" i="3"/>
  <c r="G129" i="3"/>
  <c r="H129" i="3" s="1"/>
  <c r="J129" i="3" s="1"/>
  <c r="D130" i="3" l="1"/>
  <c r="F130" i="3" s="1"/>
  <c r="I130" i="3" l="1"/>
  <c r="K130" i="3"/>
  <c r="G130" i="3"/>
  <c r="H130" i="3" s="1"/>
  <c r="J130" i="3" s="1"/>
  <c r="D131" i="3" l="1"/>
  <c r="F131" i="3" s="1"/>
  <c r="I131" i="3" l="1"/>
  <c r="K131" i="3" s="1"/>
  <c r="G131" i="3"/>
  <c r="H131" i="3" l="1"/>
  <c r="J131" i="3" s="1"/>
  <c r="D132" i="3"/>
  <c r="F132" i="3" s="1"/>
  <c r="I132" i="3" l="1"/>
  <c r="K132" i="3"/>
  <c r="G132" i="3"/>
  <c r="H132" i="3" s="1"/>
  <c r="J132" i="3" s="1"/>
  <c r="D133" i="3" l="1"/>
  <c r="I133" i="3" s="1"/>
  <c r="F133" i="3" l="1"/>
  <c r="K133" i="3"/>
  <c r="G133" i="3"/>
  <c r="H133" i="3" s="1"/>
  <c r="J133" i="3" s="1"/>
  <c r="D134" i="3" l="1"/>
  <c r="F134" i="3" l="1"/>
  <c r="I134" i="3"/>
  <c r="K134" i="3" l="1"/>
  <c r="G134" i="3"/>
  <c r="H134" i="3" s="1"/>
  <c r="J134" i="3" s="1"/>
  <c r="D135" i="3" l="1"/>
  <c r="F135" i="3" l="1"/>
  <c r="I135" i="3"/>
  <c r="K135" i="3" l="1"/>
  <c r="G135" i="3"/>
  <c r="H135" i="3" s="1"/>
  <c r="J135" i="3" s="1"/>
  <c r="D136" i="3" l="1"/>
  <c r="F136" i="3" l="1"/>
  <c r="I136" i="3"/>
  <c r="K136" i="3" l="1"/>
  <c r="G136" i="3"/>
  <c r="H136" i="3" s="1"/>
  <c r="J136" i="3" s="1"/>
  <c r="D137" i="3" l="1"/>
  <c r="F137" i="3" l="1"/>
  <c r="I137" i="3"/>
  <c r="K137" i="3" l="1"/>
  <c r="G137" i="3"/>
  <c r="H137" i="3" s="1"/>
  <c r="J137" i="3" s="1"/>
  <c r="D138" i="3" l="1"/>
  <c r="F138" i="3" l="1"/>
  <c r="I138" i="3"/>
  <c r="K138" i="3" l="1"/>
  <c r="G138" i="3"/>
  <c r="H138" i="3" s="1"/>
  <c r="J138" i="3" s="1"/>
  <c r="D139" i="3" l="1"/>
  <c r="F139" i="3" l="1"/>
  <c r="I139" i="3"/>
  <c r="K139" i="3" l="1"/>
  <c r="G139" i="3"/>
  <c r="H139" i="3" s="1"/>
  <c r="J139" i="3" s="1"/>
  <c r="D140" i="3" l="1"/>
  <c r="F140" i="3" l="1"/>
  <c r="I140" i="3"/>
  <c r="K140" i="3" l="1"/>
  <c r="G140" i="3"/>
  <c r="H140" i="3" s="1"/>
  <c r="J140" i="3"/>
  <c r="D141" i="3" l="1"/>
  <c r="F141" i="3" l="1"/>
  <c r="I141" i="3"/>
  <c r="K141" i="3" l="1"/>
  <c r="G141" i="3"/>
  <c r="H141" i="3" s="1"/>
  <c r="J141" i="3" s="1"/>
  <c r="D142" i="3" l="1"/>
  <c r="F142" i="3" l="1"/>
  <c r="I142" i="3"/>
  <c r="K142" i="3" l="1"/>
  <c r="G142" i="3"/>
  <c r="H142" i="3" s="1"/>
  <c r="J142" i="3" s="1"/>
  <c r="D143" i="3" l="1"/>
  <c r="F143" i="3" l="1"/>
  <c r="I143" i="3"/>
  <c r="K143" i="3" l="1"/>
  <c r="G143" i="3"/>
  <c r="H143" i="3" s="1"/>
  <c r="J143" i="3" s="1"/>
  <c r="D144" i="3" l="1"/>
  <c r="F144" i="3" l="1"/>
  <c r="I144" i="3"/>
  <c r="K144" i="3" l="1"/>
  <c r="G144" i="3"/>
  <c r="H144" i="3" s="1"/>
  <c r="J144" i="3" s="1"/>
  <c r="D145" i="3" l="1"/>
  <c r="F145" i="3" l="1"/>
  <c r="I145" i="3"/>
  <c r="K145" i="3" l="1"/>
  <c r="G145" i="3"/>
  <c r="H145" i="3" s="1"/>
  <c r="J145" i="3" s="1"/>
  <c r="D146" i="3" l="1"/>
  <c r="F146" i="3" l="1"/>
  <c r="I146" i="3"/>
  <c r="K146" i="3" l="1"/>
  <c r="G146" i="3"/>
  <c r="H146" i="3" s="1"/>
  <c r="J146" i="3" s="1"/>
  <c r="D147" i="3" l="1"/>
  <c r="F147" i="3" l="1"/>
  <c r="I147" i="3"/>
  <c r="K147" i="3" l="1"/>
  <c r="G147" i="3"/>
  <c r="H147" i="3" s="1"/>
  <c r="J147" i="3" s="1"/>
  <c r="D148" i="3" l="1"/>
  <c r="F148" i="3" l="1"/>
  <c r="I148" i="3"/>
  <c r="K148" i="3" l="1"/>
  <c r="G148" i="3"/>
  <c r="H148" i="3" s="1"/>
  <c r="J148" i="3" s="1"/>
  <c r="D149" i="3" l="1"/>
  <c r="F149" i="3" l="1"/>
  <c r="I149" i="3"/>
  <c r="K149" i="3" l="1"/>
  <c r="G149" i="3"/>
  <c r="H149" i="3" s="1"/>
  <c r="J149" i="3" s="1"/>
  <c r="D150" i="3" l="1"/>
  <c r="F150" i="3" l="1"/>
  <c r="I150" i="3"/>
  <c r="K150" i="3" l="1"/>
  <c r="G150" i="3"/>
  <c r="H150" i="3" s="1"/>
  <c r="J150" i="3"/>
  <c r="D151" i="3" l="1"/>
  <c r="F151" i="3" l="1"/>
  <c r="I151" i="3"/>
  <c r="K151" i="3" l="1"/>
  <c r="G151" i="3"/>
  <c r="H151" i="3" s="1"/>
  <c r="J151" i="3" s="1"/>
  <c r="D152" i="3" l="1"/>
  <c r="F152" i="3" l="1"/>
  <c r="I152" i="3"/>
  <c r="K152" i="3" l="1"/>
  <c r="G152" i="3"/>
  <c r="H152" i="3" s="1"/>
  <c r="J152" i="3" s="1"/>
  <c r="D153" i="3" l="1"/>
  <c r="F153" i="3" l="1"/>
  <c r="I153" i="3"/>
  <c r="K153" i="3" l="1"/>
  <c r="G153" i="3"/>
  <c r="H153" i="3" s="1"/>
  <c r="J153" i="3" s="1"/>
  <c r="D154" i="3" l="1"/>
  <c r="F154" i="3" l="1"/>
  <c r="I154" i="3"/>
  <c r="K154" i="3" l="1"/>
  <c r="G154" i="3"/>
  <c r="H154" i="3" s="1"/>
  <c r="J154" i="3" s="1"/>
  <c r="D155" i="3" l="1"/>
  <c r="F155" i="3" l="1"/>
  <c r="I155" i="3"/>
  <c r="K155" i="3" l="1"/>
  <c r="G155" i="3"/>
  <c r="H155" i="3" s="1"/>
  <c r="J155" i="3" s="1"/>
  <c r="D156" i="3" l="1"/>
  <c r="F156" i="3" l="1"/>
  <c r="I156" i="3"/>
  <c r="K156" i="3" l="1"/>
  <c r="G156" i="3"/>
  <c r="H156" i="3" s="1"/>
  <c r="J156" i="3" s="1"/>
  <c r="D157" i="3" l="1"/>
  <c r="F157" i="3" l="1"/>
  <c r="I157" i="3"/>
  <c r="K157" i="3" l="1"/>
  <c r="G157" i="3"/>
  <c r="H157" i="3" s="1"/>
  <c r="J157" i="3"/>
  <c r="D158" i="3" l="1"/>
  <c r="F158" i="3" l="1"/>
  <c r="I158" i="3"/>
  <c r="K158" i="3" l="1"/>
  <c r="G158" i="3"/>
  <c r="H158" i="3" s="1"/>
  <c r="J158" i="3" s="1"/>
  <c r="D159" i="3" l="1"/>
  <c r="F159" i="3" l="1"/>
  <c r="I159" i="3"/>
  <c r="K159" i="3" l="1"/>
  <c r="G159" i="3"/>
  <c r="H159" i="3" s="1"/>
  <c r="J159" i="3" s="1"/>
  <c r="D160" i="3" l="1"/>
  <c r="F160" i="3" l="1"/>
  <c r="I160" i="3"/>
  <c r="K160" i="3" l="1"/>
  <c r="G160" i="3"/>
  <c r="H160" i="3" s="1"/>
  <c r="J160" i="3"/>
  <c r="D161" i="3" l="1"/>
  <c r="F161" i="3" l="1"/>
  <c r="I161" i="3"/>
  <c r="K161" i="3" l="1"/>
  <c r="G161" i="3"/>
  <c r="H161" i="3" s="1"/>
  <c r="J161" i="3" s="1"/>
  <c r="D162" i="3" l="1"/>
  <c r="F162" i="3" l="1"/>
  <c r="I162" i="3"/>
  <c r="K162" i="3" l="1"/>
  <c r="G162" i="3"/>
  <c r="H162" i="3" s="1"/>
  <c r="J162" i="3" s="1"/>
  <c r="D163" i="3" l="1"/>
  <c r="F163" i="3" l="1"/>
  <c r="I163" i="3"/>
  <c r="K163" i="3" l="1"/>
  <c r="G163" i="3"/>
  <c r="H163" i="3" s="1"/>
  <c r="J163" i="3" s="1"/>
  <c r="D164" i="3" l="1"/>
  <c r="F164" i="3" l="1"/>
  <c r="I164" i="3"/>
  <c r="K164" i="3" l="1"/>
  <c r="G164" i="3"/>
  <c r="H164" i="3" s="1"/>
  <c r="J164" i="3" s="1"/>
  <c r="D165" i="3" l="1"/>
  <c r="F165" i="3" l="1"/>
  <c r="I165" i="3"/>
  <c r="K165" i="3" l="1"/>
  <c r="G165" i="3"/>
  <c r="H165" i="3" s="1"/>
  <c r="J165" i="3" s="1"/>
  <c r="D166" i="3" l="1"/>
  <c r="F166" i="3" l="1"/>
  <c r="I166" i="3"/>
  <c r="K166" i="3" l="1"/>
  <c r="G166" i="3"/>
  <c r="H166" i="3" s="1"/>
  <c r="J166" i="3" s="1"/>
  <c r="D167" i="3" l="1"/>
  <c r="F167" i="3" l="1"/>
  <c r="I167" i="3"/>
  <c r="K167" i="3" l="1"/>
  <c r="G167" i="3"/>
  <c r="H167" i="3" s="1"/>
  <c r="J167" i="3" s="1"/>
  <c r="D168" i="3" l="1"/>
  <c r="F168" i="3" l="1"/>
  <c r="I168" i="3"/>
  <c r="K168" i="3" l="1"/>
  <c r="G168" i="3"/>
  <c r="H168" i="3" s="1"/>
  <c r="J168" i="3" s="1"/>
  <c r="D169" i="3" l="1"/>
  <c r="F169" i="3" l="1"/>
  <c r="I169" i="3"/>
  <c r="K169" i="3" l="1"/>
  <c r="G169" i="3"/>
  <c r="H169" i="3" s="1"/>
  <c r="J169" i="3" s="1"/>
  <c r="D170" i="3" l="1"/>
  <c r="F170" i="3" l="1"/>
  <c r="I170" i="3"/>
  <c r="K170" i="3" l="1"/>
  <c r="G170" i="3"/>
  <c r="H170" i="3" s="1"/>
  <c r="J170" i="3" s="1"/>
  <c r="D171" i="3" l="1"/>
  <c r="F171" i="3" l="1"/>
  <c r="I171" i="3"/>
  <c r="K171" i="3" l="1"/>
  <c r="G171" i="3"/>
  <c r="H171" i="3" s="1"/>
  <c r="J171" i="3" s="1"/>
  <c r="D172" i="3" l="1"/>
  <c r="F172" i="3" l="1"/>
  <c r="I172" i="3"/>
  <c r="K172" i="3" l="1"/>
  <c r="G172" i="3"/>
  <c r="H172" i="3" s="1"/>
  <c r="J172" i="3" s="1"/>
  <c r="D173" i="3" l="1"/>
  <c r="F173" i="3" l="1"/>
  <c r="I173" i="3"/>
  <c r="K173" i="3" l="1"/>
  <c r="G173" i="3"/>
  <c r="H173" i="3" s="1"/>
  <c r="J173" i="3" s="1"/>
  <c r="D174" i="3" l="1"/>
  <c r="F174" i="3" l="1"/>
  <c r="I174" i="3"/>
  <c r="K174" i="3" l="1"/>
  <c r="G174" i="3"/>
  <c r="H174" i="3" s="1"/>
  <c r="J174" i="3" s="1"/>
  <c r="D175" i="3" l="1"/>
  <c r="F175" i="3" l="1"/>
  <c r="I175" i="3"/>
  <c r="K175" i="3" l="1"/>
  <c r="G175" i="3"/>
  <c r="H175" i="3" s="1"/>
  <c r="J175" i="3" s="1"/>
  <c r="D176" i="3" l="1"/>
  <c r="F176" i="3" l="1"/>
  <c r="I176" i="3"/>
  <c r="K176" i="3" l="1"/>
  <c r="G176" i="3"/>
  <c r="H176" i="3" s="1"/>
  <c r="J176" i="3" s="1"/>
  <c r="D177" i="3" l="1"/>
  <c r="F177" i="3" l="1"/>
  <c r="I177" i="3"/>
  <c r="K177" i="3" l="1"/>
  <c r="G177" i="3"/>
  <c r="H177" i="3" s="1"/>
  <c r="J177" i="3" s="1"/>
  <c r="D178" i="3" l="1"/>
  <c r="F178" i="3" l="1"/>
  <c r="I178" i="3"/>
  <c r="K178" i="3" l="1"/>
  <c r="G178" i="3"/>
  <c r="H178" i="3" s="1"/>
  <c r="J178" i="3" s="1"/>
  <c r="D179" i="3" l="1"/>
  <c r="F179" i="3" l="1"/>
  <c r="I179" i="3"/>
  <c r="K179" i="3" l="1"/>
  <c r="G179" i="3"/>
  <c r="H179" i="3" s="1"/>
  <c r="J179" i="3"/>
  <c r="D180" i="3" l="1"/>
  <c r="F180" i="3" l="1"/>
  <c r="I180" i="3"/>
  <c r="K180" i="3" l="1"/>
  <c r="G180" i="3"/>
  <c r="H180" i="3" s="1"/>
  <c r="J180" i="3" s="1"/>
  <c r="D181" i="3" l="1"/>
  <c r="F181" i="3" l="1"/>
  <c r="I181" i="3"/>
  <c r="K181" i="3" l="1"/>
  <c r="G181" i="3"/>
  <c r="H181" i="3" s="1"/>
  <c r="J181" i="3" s="1"/>
  <c r="D182" i="3" l="1"/>
  <c r="F182" i="3" l="1"/>
  <c r="I182" i="3"/>
  <c r="K182" i="3" l="1"/>
  <c r="G182" i="3"/>
  <c r="H182" i="3" s="1"/>
  <c r="J182" i="3" s="1"/>
  <c r="D183" i="3" l="1"/>
  <c r="F183" i="3" l="1"/>
  <c r="I183" i="3"/>
  <c r="K183" i="3" l="1"/>
  <c r="G183" i="3"/>
  <c r="H183" i="3" s="1"/>
  <c r="J183" i="3" s="1"/>
  <c r="D184" i="3" l="1"/>
  <c r="F184" i="3" l="1"/>
  <c r="I184" i="3"/>
  <c r="K184" i="3" l="1"/>
  <c r="G184" i="3"/>
  <c r="H184" i="3" s="1"/>
  <c r="J184" i="3" s="1"/>
  <c r="D185" i="3" l="1"/>
  <c r="F185" i="3" l="1"/>
  <c r="I185" i="3"/>
  <c r="K185" i="3" l="1"/>
  <c r="G185" i="3"/>
  <c r="H185" i="3" s="1"/>
  <c r="J185" i="3" s="1"/>
  <c r="D186" i="3" l="1"/>
  <c r="F186" i="3" l="1"/>
  <c r="I186" i="3"/>
  <c r="K186" i="3" l="1"/>
  <c r="G186" i="3"/>
  <c r="H186" i="3" s="1"/>
  <c r="J186" i="3" s="1"/>
  <c r="D187" i="3" l="1"/>
  <c r="F187" i="3" l="1"/>
  <c r="I187" i="3"/>
  <c r="K187" i="3" l="1"/>
  <c r="G187" i="3"/>
  <c r="H187" i="3" s="1"/>
  <c r="J187" i="3" s="1"/>
  <c r="D188" i="3" l="1"/>
  <c r="F188" i="3" l="1"/>
  <c r="I188" i="3"/>
  <c r="K188" i="3" l="1"/>
  <c r="G188" i="3"/>
  <c r="H188" i="3" s="1"/>
  <c r="J188" i="3" s="1"/>
  <c r="D189" i="3" l="1"/>
  <c r="F189" i="3" l="1"/>
  <c r="I189" i="3"/>
  <c r="K189" i="3" l="1"/>
  <c r="G189" i="3"/>
  <c r="H189" i="3" s="1"/>
  <c r="J189" i="3"/>
  <c r="D190" i="3" l="1"/>
  <c r="F190" i="3" l="1"/>
  <c r="I190" i="3"/>
  <c r="K190" i="3" l="1"/>
  <c r="G190" i="3"/>
  <c r="H190" i="3" s="1"/>
  <c r="J190" i="3" s="1"/>
  <c r="D191" i="3" l="1"/>
  <c r="F191" i="3" l="1"/>
  <c r="I191" i="3"/>
  <c r="K191" i="3" l="1"/>
  <c r="G191" i="3"/>
  <c r="H191" i="3" s="1"/>
  <c r="J191" i="3" s="1"/>
  <c r="D192" i="3" l="1"/>
  <c r="F192" i="3" l="1"/>
  <c r="I192" i="3"/>
  <c r="K192" i="3" l="1"/>
  <c r="G192" i="3"/>
  <c r="H192" i="3" s="1"/>
  <c r="J192" i="3" s="1"/>
  <c r="D193" i="3" l="1"/>
  <c r="F193" i="3" l="1"/>
  <c r="I193" i="3"/>
  <c r="K193" i="3" l="1"/>
  <c r="G193" i="3"/>
  <c r="H193" i="3" s="1"/>
  <c r="J193" i="3"/>
  <c r="D194" i="3" l="1"/>
  <c r="F194" i="3" l="1"/>
  <c r="I194" i="3"/>
  <c r="K194" i="3" l="1"/>
  <c r="G194" i="3"/>
  <c r="H194" i="3" s="1"/>
  <c r="J194" i="3" s="1"/>
  <c r="D195" i="3" l="1"/>
  <c r="F195" i="3" l="1"/>
  <c r="I195" i="3"/>
  <c r="K195" i="3" l="1"/>
  <c r="G195" i="3"/>
  <c r="H195" i="3" s="1"/>
  <c r="J195" i="3" s="1"/>
  <c r="D196" i="3" l="1"/>
  <c r="F196" i="3" l="1"/>
  <c r="I196" i="3"/>
  <c r="K196" i="3" l="1"/>
  <c r="G196" i="3"/>
  <c r="H196" i="3" s="1"/>
  <c r="J196" i="3" s="1"/>
  <c r="D197" i="3" l="1"/>
  <c r="F197" i="3" l="1"/>
  <c r="I197" i="3"/>
  <c r="K197" i="3" l="1"/>
  <c r="G197" i="3"/>
  <c r="H197" i="3" s="1"/>
  <c r="J197" i="3" s="1"/>
  <c r="D198" i="3" l="1"/>
  <c r="F198" i="3" l="1"/>
  <c r="I198" i="3"/>
  <c r="K198" i="3" l="1"/>
  <c r="G198" i="3"/>
  <c r="H198" i="3" s="1"/>
  <c r="J198" i="3" s="1"/>
  <c r="D199" i="3" l="1"/>
  <c r="F199" i="3" l="1"/>
  <c r="I199" i="3"/>
  <c r="K199" i="3" l="1"/>
  <c r="G199" i="3"/>
  <c r="H199" i="3" s="1"/>
  <c r="J199" i="3" s="1"/>
  <c r="D200" i="3" l="1"/>
  <c r="F200" i="3" l="1"/>
  <c r="I200" i="3"/>
  <c r="K200" i="3" l="1"/>
  <c r="G200" i="3"/>
  <c r="H200" i="3" s="1"/>
  <c r="J200" i="3" s="1"/>
  <c r="D201" i="3" l="1"/>
  <c r="F201" i="3" l="1"/>
  <c r="I201" i="3"/>
  <c r="K201" i="3" l="1"/>
  <c r="G201" i="3"/>
  <c r="H201" i="3" s="1"/>
  <c r="J201" i="3" s="1"/>
  <c r="D202" i="3" l="1"/>
  <c r="F202" i="3" l="1"/>
  <c r="I202" i="3"/>
  <c r="K202" i="3" l="1"/>
  <c r="G202" i="3"/>
  <c r="H202" i="3" s="1"/>
  <c r="J202" i="3"/>
  <c r="D203" i="3" l="1"/>
  <c r="F203" i="3" l="1"/>
  <c r="I203" i="3"/>
  <c r="K203" i="3" l="1"/>
  <c r="G203" i="3"/>
  <c r="H203" i="3" s="1"/>
  <c r="J203" i="3" s="1"/>
  <c r="D204" i="3" l="1"/>
  <c r="F204" i="3" l="1"/>
  <c r="I204" i="3"/>
  <c r="K204" i="3" l="1"/>
  <c r="G204" i="3"/>
  <c r="H204" i="3" s="1"/>
  <c r="J204" i="3"/>
  <c r="D205" i="3" l="1"/>
  <c r="F205" i="3" l="1"/>
  <c r="I205" i="3"/>
  <c r="K205" i="3" l="1"/>
  <c r="G205" i="3"/>
  <c r="H205" i="3" s="1"/>
  <c r="J205" i="3"/>
  <c r="D206" i="3" l="1"/>
  <c r="F206" i="3" l="1"/>
  <c r="I206" i="3"/>
  <c r="K206" i="3" l="1"/>
  <c r="G206" i="3"/>
  <c r="H206" i="3" s="1"/>
  <c r="J206" i="3" s="1"/>
  <c r="D207" i="3" l="1"/>
  <c r="F207" i="3" l="1"/>
  <c r="I207" i="3"/>
  <c r="K207" i="3" l="1"/>
  <c r="G207" i="3"/>
  <c r="H207" i="3" s="1"/>
  <c r="J207" i="3" s="1"/>
  <c r="D208" i="3" l="1"/>
  <c r="F208" i="3" l="1"/>
  <c r="I208" i="3"/>
  <c r="K208" i="3" l="1"/>
  <c r="G208" i="3"/>
  <c r="H208" i="3" s="1"/>
  <c r="J208" i="3" s="1"/>
  <c r="D209" i="3" l="1"/>
  <c r="F209" i="3" l="1"/>
  <c r="I209" i="3"/>
  <c r="K209" i="3" l="1"/>
  <c r="G209" i="3"/>
  <c r="H209" i="3" s="1"/>
  <c r="J209" i="3"/>
  <c r="D210" i="3" l="1"/>
  <c r="F210" i="3" l="1"/>
  <c r="I210" i="3"/>
  <c r="K210" i="3" l="1"/>
  <c r="G210" i="3"/>
  <c r="H210" i="3" s="1"/>
  <c r="J210" i="3" s="1"/>
  <c r="D211" i="3" l="1"/>
  <c r="F211" i="3" l="1"/>
  <c r="I211" i="3"/>
  <c r="K211" i="3" l="1"/>
  <c r="G211" i="3"/>
  <c r="H211" i="3" s="1"/>
  <c r="J211" i="3" s="1"/>
  <c r="D212" i="3" l="1"/>
  <c r="F212" i="3" l="1"/>
  <c r="I212" i="3"/>
  <c r="K212" i="3" l="1"/>
  <c r="G212" i="3"/>
  <c r="H212" i="3" s="1"/>
  <c r="J212" i="3" s="1"/>
  <c r="D213" i="3" l="1"/>
  <c r="F213" i="3" l="1"/>
  <c r="I213" i="3"/>
  <c r="K213" i="3" l="1"/>
  <c r="G213" i="3"/>
  <c r="H213" i="3" s="1"/>
  <c r="J213" i="3" s="1"/>
  <c r="D214" i="3" l="1"/>
  <c r="F214" i="3" l="1"/>
  <c r="I214" i="3"/>
  <c r="K214" i="3" l="1"/>
  <c r="G214" i="3"/>
  <c r="H214" i="3" s="1"/>
  <c r="J214" i="3" s="1"/>
  <c r="D215" i="3" l="1"/>
  <c r="F215" i="3" l="1"/>
  <c r="I215" i="3"/>
  <c r="K215" i="3" l="1"/>
  <c r="G215" i="3"/>
  <c r="H215" i="3" s="1"/>
  <c r="J215" i="3" s="1"/>
  <c r="D216" i="3" l="1"/>
  <c r="F216" i="3" l="1"/>
  <c r="I216" i="3"/>
  <c r="K216" i="3" l="1"/>
  <c r="G216" i="3"/>
  <c r="H216" i="3" s="1"/>
  <c r="J216" i="3" s="1"/>
  <c r="D217" i="3" l="1"/>
  <c r="F217" i="3" l="1"/>
  <c r="I217" i="3"/>
  <c r="K217" i="3" l="1"/>
  <c r="G217" i="3"/>
  <c r="H217" i="3" s="1"/>
  <c r="J217" i="3" s="1"/>
  <c r="D218" i="3" l="1"/>
  <c r="F218" i="3" l="1"/>
  <c r="I218" i="3"/>
  <c r="K218" i="3" l="1"/>
  <c r="G218" i="3"/>
  <c r="H218" i="3" s="1"/>
  <c r="J218" i="3"/>
  <c r="D219" i="3" l="1"/>
  <c r="F219" i="3" l="1"/>
  <c r="I219" i="3"/>
  <c r="K219" i="3" l="1"/>
  <c r="G219" i="3"/>
  <c r="H219" i="3" s="1"/>
  <c r="J219" i="3"/>
  <c r="D220" i="3" l="1"/>
  <c r="F220" i="3" l="1"/>
  <c r="I220" i="3"/>
  <c r="K220" i="3" l="1"/>
  <c r="G220" i="3"/>
  <c r="H220" i="3" s="1"/>
  <c r="J220" i="3" s="1"/>
  <c r="D221" i="3" l="1"/>
  <c r="F221" i="3" l="1"/>
  <c r="I221" i="3"/>
  <c r="K221" i="3" l="1"/>
  <c r="G221" i="3"/>
  <c r="H221" i="3" s="1"/>
  <c r="J221" i="3" s="1"/>
  <c r="D222" i="3" l="1"/>
  <c r="F222" i="3" l="1"/>
  <c r="I222" i="3"/>
  <c r="K222" i="3" l="1"/>
  <c r="G222" i="3"/>
  <c r="H222" i="3" s="1"/>
  <c r="J222" i="3" s="1"/>
  <c r="D223" i="3" l="1"/>
  <c r="F223" i="3" l="1"/>
  <c r="I223" i="3"/>
  <c r="K223" i="3" l="1"/>
  <c r="G223" i="3"/>
  <c r="H223" i="3" s="1"/>
  <c r="J223" i="3" s="1"/>
  <c r="D224" i="3" l="1"/>
  <c r="F224" i="3" l="1"/>
  <c r="I224" i="3"/>
  <c r="K224" i="3" l="1"/>
  <c r="G224" i="3"/>
  <c r="H224" i="3" s="1"/>
  <c r="J224" i="3" s="1"/>
  <c r="D225" i="3" l="1"/>
  <c r="F225" i="3" l="1"/>
  <c r="I225" i="3"/>
  <c r="K225" i="3" l="1"/>
  <c r="G225" i="3"/>
  <c r="H225" i="3" s="1"/>
  <c r="J225" i="3" s="1"/>
  <c r="D226" i="3" l="1"/>
  <c r="I226" i="3" l="1"/>
  <c r="F226" i="3"/>
  <c r="G226" i="3" l="1"/>
  <c r="H226" i="3" s="1"/>
  <c r="J226" i="3" s="1"/>
  <c r="K226" i="3"/>
  <c r="D227" i="3" l="1"/>
  <c r="I227" i="3" l="1"/>
  <c r="F227" i="3"/>
  <c r="G227" i="3" l="1"/>
  <c r="H227" i="3" s="1"/>
  <c r="J227" i="3" s="1"/>
  <c r="K227" i="3"/>
  <c r="D228" i="3" l="1"/>
  <c r="I228" i="3" l="1"/>
  <c r="F228" i="3"/>
  <c r="G228" i="3" l="1"/>
  <c r="H228" i="3" s="1"/>
  <c r="J228" i="3"/>
  <c r="K228" i="3"/>
  <c r="D229" i="3" l="1"/>
  <c r="I229" i="3" l="1"/>
  <c r="F229" i="3"/>
  <c r="G229" i="3" l="1"/>
  <c r="H229" i="3" s="1"/>
  <c r="J229" i="3" s="1"/>
  <c r="K229" i="3"/>
  <c r="D230" i="3" l="1"/>
  <c r="I230" i="3" l="1"/>
  <c r="F230" i="3"/>
  <c r="G230" i="3" l="1"/>
  <c r="H230" i="3" s="1"/>
  <c r="J230" i="3" s="1"/>
  <c r="K230" i="3"/>
  <c r="D231" i="3" l="1"/>
  <c r="I231" i="3" l="1"/>
  <c r="K231" i="3" s="1"/>
  <c r="F231" i="3"/>
  <c r="G231" i="3" l="1"/>
  <c r="H231" i="3" s="1"/>
  <c r="J231" i="3" s="1"/>
  <c r="D232" i="3" s="1"/>
  <c r="I232" i="3" l="1"/>
  <c r="K232" i="3" s="1"/>
  <c r="F232" i="3"/>
  <c r="G232" i="3" l="1"/>
  <c r="H232" i="3" s="1"/>
  <c r="J232" i="3" s="1"/>
  <c r="D233" i="3" s="1"/>
  <c r="F233" i="3" l="1"/>
  <c r="I233" i="3"/>
  <c r="K233" i="3" s="1"/>
  <c r="G233" i="3" l="1"/>
  <c r="H233" i="3" s="1"/>
  <c r="J233" i="3" s="1"/>
  <c r="D234" i="3" s="1"/>
  <c r="I234" i="3" l="1"/>
  <c r="K234" i="3" s="1"/>
  <c r="F234" i="3"/>
  <c r="G234" i="3" l="1"/>
  <c r="H234" i="3" s="1"/>
  <c r="J234" i="3" s="1"/>
  <c r="D235" i="3" s="1"/>
  <c r="I235" i="3" l="1"/>
  <c r="K235" i="3" s="1"/>
  <c r="F235" i="3"/>
  <c r="G235" i="3" l="1"/>
  <c r="H235" i="3" s="1"/>
  <c r="J235" i="3" s="1"/>
  <c r="D236" i="3" s="1"/>
  <c r="F236" i="3" l="1"/>
  <c r="I236" i="3"/>
  <c r="K236" i="3" s="1"/>
  <c r="G236" i="3" l="1"/>
  <c r="H236" i="3" s="1"/>
  <c r="J236" i="3" s="1"/>
  <c r="D237" i="3" s="1"/>
  <c r="I237" i="3" l="1"/>
  <c r="K237" i="3" s="1"/>
  <c r="F237" i="3"/>
  <c r="G237" i="3" l="1"/>
  <c r="H237" i="3" s="1"/>
  <c r="J237" i="3" s="1"/>
  <c r="D238" i="3" s="1"/>
  <c r="I238" i="3" l="1"/>
  <c r="K238" i="3" s="1"/>
  <c r="F238" i="3"/>
  <c r="G238" i="3" l="1"/>
  <c r="H238" i="3" s="1"/>
  <c r="J238" i="3" s="1"/>
  <c r="D239" i="3" s="1"/>
  <c r="I239" i="3" l="1"/>
  <c r="K239" i="3" s="1"/>
  <c r="F239" i="3"/>
  <c r="G239" i="3" l="1"/>
  <c r="H239" i="3" s="1"/>
  <c r="J239" i="3" s="1"/>
  <c r="D240" i="3" s="1"/>
  <c r="I240" i="3" l="1"/>
  <c r="K240" i="3" s="1"/>
  <c r="F240" i="3"/>
  <c r="G240" i="3" l="1"/>
  <c r="H240" i="3" s="1"/>
  <c r="J240" i="3" s="1"/>
  <c r="D241" i="3" s="1"/>
  <c r="I241" i="3" l="1"/>
  <c r="K241" i="3" s="1"/>
  <c r="F241" i="3"/>
  <c r="G241" i="3" l="1"/>
  <c r="H241" i="3" s="1"/>
  <c r="J241" i="3" s="1"/>
  <c r="D242" i="3" s="1"/>
  <c r="I242" i="3" l="1"/>
  <c r="K242" i="3" s="1"/>
  <c r="F242" i="3"/>
  <c r="G242" i="3" l="1"/>
  <c r="H242" i="3" s="1"/>
  <c r="J242" i="3" s="1"/>
  <c r="D243" i="3" s="1"/>
  <c r="I243" i="3" l="1"/>
  <c r="K243" i="3" s="1"/>
  <c r="F243" i="3"/>
  <c r="G243" i="3" l="1"/>
  <c r="H243" i="3" s="1"/>
  <c r="J243" i="3" s="1"/>
  <c r="D244" i="3" s="1"/>
  <c r="I244" i="3" l="1"/>
  <c r="K244" i="3" s="1"/>
  <c r="F244" i="3"/>
  <c r="G244" i="3" l="1"/>
  <c r="H244" i="3" s="1"/>
  <c r="J244" i="3"/>
  <c r="D245" i="3" s="1"/>
  <c r="I245" i="3" l="1"/>
  <c r="K245" i="3" s="1"/>
  <c r="F245" i="3"/>
  <c r="G245" i="3" l="1"/>
  <c r="H245" i="3" s="1"/>
  <c r="J245" i="3" s="1"/>
  <c r="D246" i="3" s="1"/>
  <c r="F246" i="3" l="1"/>
  <c r="I246" i="3"/>
  <c r="K246" i="3" s="1"/>
  <c r="G246" i="3" l="1"/>
  <c r="H246" i="3" s="1"/>
  <c r="J246" i="3" s="1"/>
  <c r="D247" i="3" s="1"/>
  <c r="I247" i="3" l="1"/>
  <c r="K247" i="3" s="1"/>
  <c r="F247" i="3"/>
  <c r="G247" i="3" l="1"/>
  <c r="H247" i="3" s="1"/>
  <c r="J247" i="3"/>
  <c r="D248" i="3" s="1"/>
  <c r="I248" i="3" l="1"/>
  <c r="K248" i="3" s="1"/>
  <c r="F248" i="3"/>
  <c r="G248" i="3" l="1"/>
  <c r="H248" i="3" s="1"/>
  <c r="J248" i="3" s="1"/>
  <c r="D249" i="3" s="1"/>
  <c r="I249" i="3" l="1"/>
  <c r="K249" i="3" s="1"/>
  <c r="F249" i="3"/>
  <c r="G249" i="3" l="1"/>
  <c r="H249" i="3" s="1"/>
  <c r="J249" i="3" s="1"/>
  <c r="D250" i="3" s="1"/>
  <c r="I250" i="3" l="1"/>
  <c r="K250" i="3" s="1"/>
  <c r="F250" i="3"/>
  <c r="G250" i="3" l="1"/>
  <c r="H250" i="3" s="1"/>
  <c r="J250" i="3" s="1"/>
  <c r="D251" i="3" s="1"/>
  <c r="I251" i="3" l="1"/>
  <c r="K251" i="3" s="1"/>
  <c r="F251" i="3"/>
  <c r="G251" i="3" l="1"/>
  <c r="H251" i="3" s="1"/>
  <c r="J251" i="3" s="1"/>
  <c r="D252" i="3" s="1"/>
  <c r="I252" i="3" l="1"/>
  <c r="K252" i="3" s="1"/>
  <c r="F252" i="3"/>
  <c r="G252" i="3" l="1"/>
  <c r="H252" i="3" s="1"/>
  <c r="J252" i="3" s="1"/>
  <c r="D253" i="3" s="1"/>
  <c r="I253" i="3" l="1"/>
  <c r="K253" i="3" s="1"/>
  <c r="F253" i="3"/>
  <c r="G253" i="3" l="1"/>
  <c r="H253" i="3" s="1"/>
  <c r="J253" i="3" s="1"/>
  <c r="D254" i="3" s="1"/>
  <c r="I254" i="3" l="1"/>
  <c r="K254" i="3" s="1"/>
  <c r="F254" i="3"/>
  <c r="G254" i="3" l="1"/>
  <c r="H254" i="3" s="1"/>
  <c r="J254" i="3" s="1"/>
  <c r="D255" i="3" s="1"/>
  <c r="I255" i="3" l="1"/>
  <c r="K255" i="3" s="1"/>
  <c r="F255" i="3"/>
  <c r="G255" i="3" l="1"/>
  <c r="H255" i="3" s="1"/>
  <c r="J255" i="3" s="1"/>
  <c r="D256" i="3" s="1"/>
  <c r="I256" i="3" l="1"/>
  <c r="K256" i="3" s="1"/>
  <c r="F256" i="3"/>
  <c r="G256" i="3" l="1"/>
  <c r="H256" i="3" s="1"/>
  <c r="J256" i="3" s="1"/>
  <c r="D257" i="3" s="1"/>
  <c r="I257" i="3" l="1"/>
  <c r="K257" i="3" s="1"/>
  <c r="F257" i="3"/>
  <c r="G257" i="3" l="1"/>
  <c r="H257" i="3" s="1"/>
  <c r="J257" i="3" s="1"/>
  <c r="D258" i="3" s="1"/>
  <c r="F258" i="3" l="1"/>
  <c r="I258" i="3"/>
  <c r="K258" i="3" s="1"/>
  <c r="G258" i="3" l="1"/>
  <c r="H258" i="3" s="1"/>
  <c r="J258" i="3" s="1"/>
  <c r="D259" i="3" s="1"/>
  <c r="I259" i="3" l="1"/>
  <c r="K259" i="3" s="1"/>
  <c r="F259" i="3"/>
  <c r="G259" i="3" l="1"/>
  <c r="H259" i="3" s="1"/>
  <c r="J259" i="3" s="1"/>
  <c r="D260" i="3" s="1"/>
  <c r="F260" i="3" l="1"/>
  <c r="I260" i="3"/>
  <c r="K260" i="3" s="1"/>
  <c r="G260" i="3" l="1"/>
  <c r="H260" i="3" s="1"/>
  <c r="J260" i="3"/>
  <c r="D261" i="3" s="1"/>
  <c r="I261" i="3" l="1"/>
  <c r="K261" i="3" s="1"/>
  <c r="F261" i="3"/>
  <c r="G261" i="3" l="1"/>
  <c r="H261" i="3" s="1"/>
  <c r="J261" i="3" s="1"/>
  <c r="D262" i="3" s="1"/>
  <c r="I262" i="3" l="1"/>
  <c r="K262" i="3" s="1"/>
  <c r="F262" i="3"/>
  <c r="G262" i="3" l="1"/>
  <c r="H262" i="3" s="1"/>
  <c r="J262" i="3" s="1"/>
  <c r="D263" i="3" s="1"/>
  <c r="F263" i="3" l="1"/>
  <c r="I263" i="3"/>
  <c r="K263" i="3" s="1"/>
  <c r="G263" i="3" l="1"/>
  <c r="H263" i="3" s="1"/>
  <c r="J263" i="3" s="1"/>
  <c r="D264" i="3" s="1"/>
  <c r="I264" i="3" l="1"/>
  <c r="K264" i="3" s="1"/>
  <c r="F264" i="3"/>
  <c r="G264" i="3" l="1"/>
  <c r="H264" i="3" s="1"/>
  <c r="J264" i="3" s="1"/>
  <c r="D265" i="3" s="1"/>
  <c r="I265" i="3" l="1"/>
  <c r="K265" i="3" s="1"/>
  <c r="F265" i="3"/>
  <c r="G265" i="3" l="1"/>
  <c r="H265" i="3" s="1"/>
  <c r="J265" i="3" s="1"/>
  <c r="D266" i="3" s="1"/>
  <c r="I266" i="3" l="1"/>
  <c r="K266" i="3" s="1"/>
  <c r="F266" i="3"/>
  <c r="G266" i="3" l="1"/>
  <c r="H266" i="3" s="1"/>
  <c r="J266" i="3" s="1"/>
  <c r="D267" i="3" s="1"/>
  <c r="I267" i="3" l="1"/>
  <c r="K267" i="3" s="1"/>
  <c r="F267" i="3"/>
  <c r="G267" i="3" l="1"/>
  <c r="H267" i="3" s="1"/>
  <c r="J267" i="3" s="1"/>
  <c r="D268" i="3" s="1"/>
  <c r="F268" i="3" l="1"/>
  <c r="I268" i="3"/>
  <c r="K268" i="3" s="1"/>
  <c r="G268" i="3" l="1"/>
  <c r="H268" i="3" s="1"/>
  <c r="J268" i="3"/>
  <c r="D269" i="3" s="1"/>
  <c r="F269" i="3" l="1"/>
  <c r="I269" i="3"/>
  <c r="K269" i="3" s="1"/>
  <c r="G269" i="3" l="1"/>
  <c r="H269" i="3" s="1"/>
  <c r="J269" i="3"/>
  <c r="D270" i="3" s="1"/>
  <c r="I270" i="3" l="1"/>
  <c r="K270" i="3" s="1"/>
  <c r="F270" i="3"/>
  <c r="G270" i="3" l="1"/>
  <c r="H270" i="3" s="1"/>
  <c r="J270" i="3" s="1"/>
  <c r="D271" i="3" s="1"/>
  <c r="I271" i="3" l="1"/>
  <c r="K271" i="3" s="1"/>
  <c r="F271" i="3"/>
  <c r="G271" i="3" l="1"/>
  <c r="H271" i="3" s="1"/>
  <c r="J271" i="3" s="1"/>
  <c r="D272" i="3" s="1"/>
  <c r="F272" i="3" l="1"/>
  <c r="I272" i="3"/>
  <c r="K272" i="3" s="1"/>
  <c r="G272" i="3" l="1"/>
  <c r="H272" i="3" s="1"/>
  <c r="J272" i="3"/>
  <c r="D273" i="3" s="1"/>
  <c r="I273" i="3" l="1"/>
  <c r="K273" i="3" s="1"/>
  <c r="F273" i="3"/>
  <c r="G273" i="3" l="1"/>
  <c r="H273" i="3" s="1"/>
  <c r="J273" i="3" s="1"/>
  <c r="D274" i="3" s="1"/>
  <c r="F274" i="3" l="1"/>
  <c r="I274" i="3"/>
  <c r="K274" i="3" s="1"/>
  <c r="G274" i="3" l="1"/>
  <c r="H274" i="3" s="1"/>
  <c r="J274" i="3" s="1"/>
  <c r="D275" i="3" s="1"/>
  <c r="I275" i="3" l="1"/>
  <c r="K275" i="3" s="1"/>
  <c r="F275" i="3"/>
  <c r="G275" i="3" l="1"/>
  <c r="H275" i="3" s="1"/>
  <c r="J275" i="3" s="1"/>
  <c r="D276" i="3" s="1"/>
  <c r="I276" i="3" l="1"/>
  <c r="K276" i="3" s="1"/>
  <c r="F276" i="3"/>
  <c r="G276" i="3" l="1"/>
  <c r="H276" i="3" s="1"/>
  <c r="J276" i="3" s="1"/>
  <c r="D277" i="3" s="1"/>
  <c r="I277" i="3" l="1"/>
  <c r="K277" i="3" s="1"/>
  <c r="F277" i="3"/>
  <c r="G277" i="3" l="1"/>
  <c r="H277" i="3" s="1"/>
  <c r="J277" i="3" s="1"/>
  <c r="D278" i="3" s="1"/>
  <c r="F278" i="3" l="1"/>
  <c r="I278" i="3"/>
  <c r="K278" i="3" s="1"/>
  <c r="G278" i="3" l="1"/>
  <c r="H278" i="3" s="1"/>
  <c r="J278" i="3" s="1"/>
  <c r="D279" i="3" s="1"/>
  <c r="I279" i="3" l="1"/>
  <c r="K279" i="3" s="1"/>
  <c r="F279" i="3"/>
  <c r="G279" i="3" l="1"/>
  <c r="H279" i="3" s="1"/>
  <c r="J279" i="3" s="1"/>
  <c r="D280" i="3" s="1"/>
  <c r="F280" i="3" l="1"/>
  <c r="I280" i="3"/>
  <c r="K280" i="3" s="1"/>
  <c r="G280" i="3" l="1"/>
  <c r="H280" i="3" s="1"/>
  <c r="J280" i="3" s="1"/>
  <c r="D281" i="3" s="1"/>
  <c r="I281" i="3" l="1"/>
  <c r="K281" i="3" s="1"/>
  <c r="F281" i="3"/>
  <c r="G281" i="3" l="1"/>
  <c r="H281" i="3" s="1"/>
  <c r="J281" i="3"/>
  <c r="D282" i="3" s="1"/>
  <c r="F282" i="3" l="1"/>
  <c r="I282" i="3"/>
  <c r="K282" i="3" s="1"/>
  <c r="G282" i="3" l="1"/>
  <c r="H282" i="3" s="1"/>
  <c r="J282" i="3" s="1"/>
  <c r="D283" i="3" s="1"/>
  <c r="I283" i="3" l="1"/>
  <c r="K283" i="3" s="1"/>
  <c r="F283" i="3"/>
  <c r="G283" i="3" l="1"/>
  <c r="H283" i="3" s="1"/>
  <c r="J283" i="3" s="1"/>
  <c r="D284" i="3" s="1"/>
  <c r="I284" i="3" l="1"/>
  <c r="K284" i="3" s="1"/>
  <c r="F284" i="3"/>
  <c r="G284" i="3" l="1"/>
  <c r="H284" i="3" s="1"/>
  <c r="J284" i="3" s="1"/>
  <c r="D285" i="3" s="1"/>
  <c r="F285" i="3" l="1"/>
  <c r="I285" i="3"/>
  <c r="K285" i="3" s="1"/>
  <c r="G285" i="3" l="1"/>
  <c r="H285" i="3" s="1"/>
  <c r="J285" i="3"/>
  <c r="D286" i="3" s="1"/>
  <c r="I286" i="3" l="1"/>
  <c r="K286" i="3" s="1"/>
  <c r="F286" i="3"/>
  <c r="G286" i="3" l="1"/>
  <c r="H286" i="3" s="1"/>
  <c r="J286" i="3" s="1"/>
  <c r="D287" i="3" s="1"/>
  <c r="I287" i="3" l="1"/>
  <c r="K287" i="3" s="1"/>
  <c r="F287" i="3"/>
  <c r="G287" i="3" l="1"/>
  <c r="H287" i="3" s="1"/>
  <c r="J287" i="3" s="1"/>
  <c r="D288" i="3" s="1"/>
  <c r="F288" i="3" l="1"/>
  <c r="I288" i="3"/>
  <c r="K288" i="3" s="1"/>
  <c r="G288" i="3" l="1"/>
  <c r="H288" i="3" s="1"/>
  <c r="J288" i="3"/>
  <c r="D289" i="3" s="1"/>
  <c r="F289" i="3" l="1"/>
  <c r="I289" i="3"/>
  <c r="K289" i="3" s="1"/>
  <c r="G289" i="3" l="1"/>
  <c r="H289" i="3" s="1"/>
  <c r="J289" i="3"/>
  <c r="D290" i="3" s="1"/>
  <c r="F290" i="3" l="1"/>
  <c r="I290" i="3"/>
  <c r="K290" i="3" s="1"/>
  <c r="G290" i="3" l="1"/>
  <c r="H290" i="3" s="1"/>
  <c r="J290" i="3" s="1"/>
  <c r="D291" i="3" s="1"/>
  <c r="I291" i="3" l="1"/>
  <c r="K291" i="3" s="1"/>
  <c r="F291" i="3"/>
  <c r="G291" i="3" l="1"/>
  <c r="H291" i="3" s="1"/>
  <c r="J291" i="3" s="1"/>
  <c r="D292" i="3" s="1"/>
  <c r="I292" i="3" l="1"/>
  <c r="K292" i="3" s="1"/>
  <c r="F292" i="3"/>
  <c r="G292" i="3" l="1"/>
  <c r="H292" i="3" s="1"/>
  <c r="J292" i="3" s="1"/>
  <c r="D293" i="3" s="1"/>
  <c r="F293" i="3" l="1"/>
  <c r="I293" i="3"/>
  <c r="K293" i="3" s="1"/>
  <c r="G293" i="3" l="1"/>
  <c r="H293" i="3" s="1"/>
  <c r="J293" i="3" s="1"/>
  <c r="D294" i="3" s="1"/>
  <c r="I294" i="3" l="1"/>
  <c r="K294" i="3" s="1"/>
  <c r="F294" i="3"/>
  <c r="G294" i="3" l="1"/>
  <c r="H294" i="3" s="1"/>
  <c r="J294" i="3" s="1"/>
  <c r="D295" i="3" s="1"/>
  <c r="I295" i="3" l="1"/>
  <c r="K295" i="3" s="1"/>
  <c r="F295" i="3"/>
  <c r="G295" i="3" l="1"/>
  <c r="H295" i="3" s="1"/>
  <c r="J295" i="3" s="1"/>
  <c r="D296" i="3" s="1"/>
  <c r="I296" i="3" l="1"/>
  <c r="K296" i="3" s="1"/>
  <c r="F296" i="3"/>
  <c r="G296" i="3" l="1"/>
  <c r="H296" i="3" s="1"/>
  <c r="J296" i="3" s="1"/>
  <c r="D297" i="3" s="1"/>
  <c r="I297" i="3" l="1"/>
  <c r="K297" i="3" s="1"/>
  <c r="F297" i="3"/>
  <c r="G297" i="3" l="1"/>
  <c r="H297" i="3" s="1"/>
  <c r="J297" i="3" s="1"/>
  <c r="D298" i="3" s="1"/>
  <c r="F298" i="3" l="1"/>
  <c r="I298" i="3"/>
  <c r="K298" i="3" s="1"/>
  <c r="G298" i="3" l="1"/>
  <c r="H298" i="3" s="1"/>
  <c r="J298" i="3"/>
  <c r="D299" i="3" s="1"/>
  <c r="I299" i="3" l="1"/>
  <c r="K299" i="3" s="1"/>
  <c r="F299" i="3"/>
  <c r="G299" i="3" l="1"/>
  <c r="H299" i="3" s="1"/>
  <c r="J299" i="3" s="1"/>
  <c r="D300" i="3" s="1"/>
  <c r="F300" i="3" l="1"/>
  <c r="I300" i="3"/>
  <c r="K300" i="3" s="1"/>
  <c r="G300" i="3" l="1"/>
  <c r="H300" i="3" s="1"/>
  <c r="J300" i="3" s="1"/>
  <c r="D301" i="3" s="1"/>
  <c r="I301" i="3" l="1"/>
  <c r="K301" i="3" s="1"/>
  <c r="F301" i="3"/>
  <c r="G301" i="3" l="1"/>
  <c r="H301" i="3" s="1"/>
  <c r="J301" i="3" s="1"/>
  <c r="D302" i="3" s="1"/>
  <c r="F302" i="3" l="1"/>
  <c r="I302" i="3"/>
  <c r="K302" i="3" s="1"/>
  <c r="G302" i="3" l="1"/>
  <c r="H302" i="3" s="1"/>
  <c r="J302" i="3"/>
  <c r="D303" i="3" s="1"/>
  <c r="I303" i="3" l="1"/>
  <c r="K303" i="3" s="1"/>
  <c r="F303" i="3"/>
  <c r="G303" i="3" l="1"/>
  <c r="H303" i="3" s="1"/>
  <c r="J303" i="3" s="1"/>
  <c r="D304" i="3" s="1"/>
  <c r="I304" i="3" l="1"/>
  <c r="K304" i="3" s="1"/>
  <c r="F304" i="3"/>
  <c r="G304" i="3" l="1"/>
  <c r="H304" i="3" s="1"/>
  <c r="J304" i="3" s="1"/>
  <c r="D305" i="3" s="1"/>
  <c r="I305" i="3" l="1"/>
  <c r="K305" i="3" s="1"/>
  <c r="F305" i="3"/>
  <c r="G305" i="3" l="1"/>
  <c r="H305" i="3" s="1"/>
  <c r="J305" i="3" s="1"/>
  <c r="D306" i="3" s="1"/>
  <c r="F306" i="3" l="1"/>
  <c r="I306" i="3"/>
  <c r="K306" i="3" s="1"/>
  <c r="G306" i="3" l="1"/>
  <c r="H306" i="3" s="1"/>
  <c r="J306" i="3" s="1"/>
  <c r="D307" i="3" s="1"/>
  <c r="I307" i="3" l="1"/>
  <c r="K307" i="3" s="1"/>
  <c r="F307" i="3"/>
  <c r="G307" i="3" l="1"/>
  <c r="H307" i="3" s="1"/>
  <c r="J307" i="3" s="1"/>
  <c r="D308" i="3" s="1"/>
  <c r="F308" i="3" l="1"/>
  <c r="I308" i="3"/>
  <c r="K308" i="3" s="1"/>
  <c r="G308" i="3" l="1"/>
  <c r="H308" i="3" s="1"/>
  <c r="J308" i="3" s="1"/>
  <c r="D309" i="3" s="1"/>
  <c r="I309" i="3" l="1"/>
  <c r="K309" i="3" s="1"/>
  <c r="F309" i="3"/>
  <c r="G309" i="3" l="1"/>
  <c r="H309" i="3" s="1"/>
  <c r="J309" i="3" s="1"/>
  <c r="D310" i="3" s="1"/>
  <c r="I310" i="3" l="1"/>
  <c r="K310" i="3" s="1"/>
  <c r="F310" i="3"/>
  <c r="G310" i="3" l="1"/>
  <c r="H310" i="3" s="1"/>
  <c r="J310" i="3" s="1"/>
  <c r="D311" i="3" s="1"/>
  <c r="I311" i="3" l="1"/>
  <c r="K311" i="3" s="1"/>
  <c r="F311" i="3"/>
  <c r="G311" i="3" l="1"/>
  <c r="H311" i="3" s="1"/>
  <c r="J311" i="3" s="1"/>
  <c r="D312" i="3" s="1"/>
  <c r="I312" i="3" l="1"/>
  <c r="K312" i="3" s="1"/>
  <c r="F312" i="3"/>
  <c r="G312" i="3" l="1"/>
  <c r="H312" i="3" s="1"/>
  <c r="J312" i="3" s="1"/>
  <c r="D313" i="3" s="1"/>
  <c r="I313" i="3" l="1"/>
  <c r="F313" i="3"/>
  <c r="G313" i="3" l="1"/>
  <c r="H313" i="3" s="1"/>
  <c r="J313" i="3" s="1"/>
  <c r="K313" i="3"/>
  <c r="D314" i="3" l="1"/>
  <c r="I314" i="3" l="1"/>
  <c r="F314" i="3"/>
  <c r="G314" i="3" l="1"/>
  <c r="H314" i="3" s="1"/>
  <c r="J314" i="3" s="1"/>
  <c r="K314" i="3"/>
  <c r="D315" i="3" l="1"/>
  <c r="I315" i="3" l="1"/>
  <c r="F315" i="3"/>
  <c r="G315" i="3" l="1"/>
  <c r="H315" i="3" s="1"/>
  <c r="J315" i="3" s="1"/>
  <c r="K315" i="3"/>
  <c r="D316" i="3" l="1"/>
  <c r="I316" i="3" l="1"/>
  <c r="F316" i="3"/>
  <c r="G316" i="3" l="1"/>
  <c r="H316" i="3" s="1"/>
  <c r="J316" i="3" s="1"/>
  <c r="K316" i="3"/>
  <c r="D317" i="3" l="1"/>
  <c r="I317" i="3" l="1"/>
  <c r="F317" i="3"/>
  <c r="G317" i="3" l="1"/>
  <c r="H317" i="3" s="1"/>
  <c r="J317" i="3" s="1"/>
  <c r="K317" i="3"/>
  <c r="D318" i="3" l="1"/>
  <c r="I318" i="3" l="1"/>
  <c r="F318" i="3"/>
  <c r="G318" i="3" l="1"/>
  <c r="H318" i="3" s="1"/>
  <c r="J318" i="3" s="1"/>
  <c r="K318" i="3"/>
  <c r="D319" i="3" l="1"/>
  <c r="I319" i="3" l="1"/>
  <c r="K319" i="3" s="1"/>
  <c r="F319" i="3"/>
  <c r="G319" i="3" l="1"/>
  <c r="H319" i="3" s="1"/>
  <c r="J319" i="3" s="1"/>
  <c r="D320" i="3" s="1"/>
  <c r="I320" i="3" l="1"/>
  <c r="K320" i="3" s="1"/>
  <c r="F320" i="3"/>
  <c r="G320" i="3" l="1"/>
  <c r="H320" i="3" s="1"/>
  <c r="J320" i="3" s="1"/>
  <c r="D321" i="3" s="1"/>
  <c r="I321" i="3" l="1"/>
  <c r="K321" i="3" s="1"/>
  <c r="F321" i="3"/>
  <c r="G321" i="3" l="1"/>
  <c r="H321" i="3" s="1"/>
  <c r="J321" i="3" s="1"/>
  <c r="D322" i="3" s="1"/>
  <c r="F322" i="3" l="1"/>
  <c r="I322" i="3"/>
  <c r="K322" i="3" s="1"/>
  <c r="G322" i="3" l="1"/>
  <c r="H322" i="3" s="1"/>
  <c r="J322" i="3" s="1"/>
  <c r="D323" i="3" s="1"/>
  <c r="I323" i="3" l="1"/>
  <c r="K323" i="3" s="1"/>
  <c r="F323" i="3"/>
  <c r="G323" i="3" l="1"/>
  <c r="H323" i="3" s="1"/>
  <c r="J323" i="3" s="1"/>
  <c r="D324" i="3" s="1"/>
  <c r="I324" i="3" l="1"/>
  <c r="K324" i="3" s="1"/>
  <c r="F324" i="3"/>
  <c r="G324" i="3" l="1"/>
  <c r="H324" i="3" s="1"/>
  <c r="J324" i="3" s="1"/>
  <c r="D325" i="3" s="1"/>
  <c r="I325" i="3" l="1"/>
  <c r="K325" i="3" s="1"/>
  <c r="F325" i="3"/>
  <c r="G325" i="3" l="1"/>
  <c r="H325" i="3" s="1"/>
  <c r="J325" i="3" s="1"/>
  <c r="D326" i="3" s="1"/>
  <c r="I326" i="3" l="1"/>
  <c r="K326" i="3" s="1"/>
  <c r="F326" i="3"/>
  <c r="G326" i="3" l="1"/>
  <c r="H326" i="3" s="1"/>
  <c r="J326" i="3" s="1"/>
  <c r="D327" i="3" s="1"/>
  <c r="I327" i="3" l="1"/>
  <c r="K327" i="3" s="1"/>
  <c r="F327" i="3"/>
  <c r="G327" i="3" l="1"/>
  <c r="H327" i="3" s="1"/>
  <c r="J327" i="3" s="1"/>
  <c r="D328" i="3" s="1"/>
  <c r="I328" i="3" l="1"/>
  <c r="K328" i="3" s="1"/>
  <c r="F328" i="3"/>
  <c r="G328" i="3" l="1"/>
  <c r="H328" i="3" s="1"/>
  <c r="J328" i="3" s="1"/>
  <c r="D329" i="3" s="1"/>
  <c r="I329" i="3" l="1"/>
  <c r="K329" i="3" s="1"/>
  <c r="F329" i="3"/>
  <c r="G329" i="3" l="1"/>
  <c r="H329" i="3" s="1"/>
  <c r="J329" i="3" s="1"/>
  <c r="D330" i="3" s="1"/>
  <c r="F330" i="3" l="1"/>
  <c r="I330" i="3"/>
  <c r="K330" i="3" s="1"/>
  <c r="G330" i="3" l="1"/>
  <c r="H330" i="3" s="1"/>
  <c r="J330" i="3" s="1"/>
  <c r="D331" i="3" s="1"/>
  <c r="F331" i="3" l="1"/>
  <c r="I331" i="3"/>
  <c r="K331" i="3" s="1"/>
  <c r="G331" i="3" l="1"/>
  <c r="H331" i="3" s="1"/>
  <c r="J331" i="3" s="1"/>
  <c r="D332" i="3" s="1"/>
  <c r="F332" i="3" l="1"/>
  <c r="I332" i="3"/>
  <c r="K332" i="3" s="1"/>
  <c r="G332" i="3" l="1"/>
  <c r="H332" i="3" s="1"/>
  <c r="J332" i="3"/>
  <c r="D333" i="3" s="1"/>
  <c r="I333" i="3" l="1"/>
  <c r="K333" i="3" s="1"/>
  <c r="F333" i="3"/>
  <c r="G333" i="3" l="1"/>
  <c r="H333" i="3" s="1"/>
  <c r="J333" i="3" s="1"/>
  <c r="D334" i="3" s="1"/>
  <c r="F334" i="3" l="1"/>
  <c r="I334" i="3"/>
  <c r="K334" i="3" s="1"/>
  <c r="G334" i="3" l="1"/>
  <c r="H334" i="3" s="1"/>
  <c r="J334" i="3"/>
  <c r="D335" i="3" s="1"/>
  <c r="I335" i="3" l="1"/>
  <c r="K335" i="3" s="1"/>
  <c r="F335" i="3"/>
  <c r="G335" i="3" l="1"/>
  <c r="H335" i="3" s="1"/>
  <c r="J335" i="3" s="1"/>
  <c r="D336" i="3" s="1"/>
  <c r="I336" i="3" l="1"/>
  <c r="K336" i="3" s="1"/>
  <c r="F336" i="3"/>
  <c r="G336" i="3" l="1"/>
  <c r="H336" i="3" s="1"/>
  <c r="J336" i="3" s="1"/>
  <c r="D337" i="3" s="1"/>
  <c r="I337" i="3" l="1"/>
  <c r="K337" i="3" s="1"/>
  <c r="F337" i="3"/>
  <c r="G337" i="3" l="1"/>
  <c r="H337" i="3" s="1"/>
  <c r="J337" i="3" s="1"/>
  <c r="D338" i="3" s="1"/>
  <c r="I338" i="3" l="1"/>
  <c r="K338" i="3" s="1"/>
  <c r="F338" i="3"/>
  <c r="G338" i="3" l="1"/>
  <c r="H338" i="3" s="1"/>
  <c r="J338" i="3" s="1"/>
  <c r="D339" i="3" s="1"/>
  <c r="F339" i="3" l="1"/>
  <c r="I339" i="3"/>
  <c r="K339" i="3" s="1"/>
  <c r="G339" i="3" l="1"/>
  <c r="H339" i="3" s="1"/>
  <c r="J339" i="3"/>
  <c r="D340" i="3" s="1"/>
  <c r="I340" i="3" l="1"/>
  <c r="K340" i="3" s="1"/>
  <c r="F340" i="3"/>
  <c r="G340" i="3" l="1"/>
  <c r="H340" i="3" s="1"/>
  <c r="J340" i="3" s="1"/>
  <c r="D341" i="3" s="1"/>
  <c r="I341" i="3" l="1"/>
  <c r="K341" i="3" s="1"/>
  <c r="F341" i="3"/>
  <c r="G341" i="3" l="1"/>
  <c r="H341" i="3" s="1"/>
  <c r="J341" i="3" s="1"/>
  <c r="D342" i="3" s="1"/>
  <c r="I342" i="3" l="1"/>
  <c r="K342" i="3" s="1"/>
  <c r="F342" i="3"/>
  <c r="G342" i="3" l="1"/>
  <c r="H342" i="3" s="1"/>
  <c r="J342" i="3" s="1"/>
  <c r="D343" i="3" s="1"/>
  <c r="I343" i="3" l="1"/>
  <c r="K343" i="3" s="1"/>
  <c r="F343" i="3"/>
  <c r="G343" i="3" l="1"/>
  <c r="H343" i="3" s="1"/>
  <c r="J343" i="3" s="1"/>
  <c r="D344" i="3" s="1"/>
  <c r="I344" i="3" l="1"/>
  <c r="K344" i="3" s="1"/>
  <c r="F344" i="3"/>
  <c r="G344" i="3" l="1"/>
  <c r="H344" i="3" s="1"/>
  <c r="J344" i="3" s="1"/>
  <c r="D345" i="3" s="1"/>
  <c r="I345" i="3" l="1"/>
  <c r="K345" i="3" s="1"/>
  <c r="F345" i="3"/>
  <c r="G345" i="3" l="1"/>
  <c r="H345" i="3" s="1"/>
  <c r="J345" i="3" s="1"/>
  <c r="D346" i="3" s="1"/>
  <c r="I346" i="3" l="1"/>
  <c r="K346" i="3" s="1"/>
  <c r="F346" i="3"/>
  <c r="G346" i="3" l="1"/>
  <c r="H346" i="3" s="1"/>
  <c r="J346" i="3" s="1"/>
  <c r="D347" i="3" s="1"/>
  <c r="I347" i="3" l="1"/>
  <c r="K347" i="3" s="1"/>
  <c r="F347" i="3"/>
  <c r="G347" i="3" l="1"/>
  <c r="H347" i="3" s="1"/>
  <c r="J347" i="3" s="1"/>
  <c r="D348" i="3" s="1"/>
  <c r="F348" i="3" l="1"/>
  <c r="I348" i="3"/>
  <c r="K348" i="3" s="1"/>
  <c r="G348" i="3" l="1"/>
  <c r="H348" i="3" s="1"/>
  <c r="J348" i="3" s="1"/>
  <c r="D349" i="3" s="1"/>
  <c r="F349" i="3" l="1"/>
  <c r="I349" i="3"/>
  <c r="K349" i="3" s="1"/>
  <c r="G349" i="3" l="1"/>
  <c r="H349" i="3" s="1"/>
  <c r="J349" i="3" s="1"/>
  <c r="D350" i="3" s="1"/>
  <c r="F350" i="3" l="1"/>
  <c r="I350" i="3"/>
  <c r="K350" i="3" s="1"/>
  <c r="G350" i="3" l="1"/>
  <c r="H350" i="3" s="1"/>
  <c r="J350" i="3" s="1"/>
  <c r="D351" i="3" s="1"/>
  <c r="I351" i="3" l="1"/>
  <c r="K351" i="3" s="1"/>
  <c r="F351" i="3"/>
  <c r="G351" i="3" l="1"/>
  <c r="H351" i="3" s="1"/>
  <c r="J351" i="3" s="1"/>
  <c r="D352" i="3" s="1"/>
  <c r="I352" i="3" l="1"/>
  <c r="K352" i="3" s="1"/>
  <c r="F352" i="3"/>
  <c r="G352" i="3" l="1"/>
  <c r="H352" i="3" s="1"/>
  <c r="J352" i="3" s="1"/>
  <c r="D353" i="3" s="1"/>
  <c r="F353" i="3" l="1"/>
  <c r="I353" i="3"/>
  <c r="K353" i="3" s="1"/>
  <c r="G353" i="3" l="1"/>
  <c r="H353" i="3" s="1"/>
  <c r="J353" i="3" s="1"/>
  <c r="D354" i="3" s="1"/>
  <c r="I354" i="3" l="1"/>
  <c r="K354" i="3" s="1"/>
  <c r="F354" i="3"/>
  <c r="G354" i="3" l="1"/>
  <c r="H354" i="3" s="1"/>
  <c r="J354" i="3" s="1"/>
  <c r="D355" i="3" s="1"/>
  <c r="I355" i="3" l="1"/>
  <c r="K355" i="3" s="1"/>
  <c r="F355" i="3"/>
  <c r="G355" i="3" l="1"/>
  <c r="H355" i="3" s="1"/>
  <c r="J355" i="3" s="1"/>
  <c r="D356" i="3" s="1"/>
  <c r="I356" i="3" l="1"/>
  <c r="K356" i="3" s="1"/>
  <c r="F356" i="3"/>
  <c r="G356" i="3" l="1"/>
  <c r="H356" i="3" s="1"/>
  <c r="J356" i="3" s="1"/>
  <c r="D357" i="3" s="1"/>
  <c r="F357" i="3" l="1"/>
  <c r="I357" i="3"/>
  <c r="K357" i="3" s="1"/>
  <c r="G357" i="3" l="1"/>
  <c r="H357" i="3" s="1"/>
  <c r="J357" i="3" s="1"/>
  <c r="D358" i="3" s="1"/>
  <c r="I358" i="3" l="1"/>
  <c r="K358" i="3" s="1"/>
  <c r="F358" i="3"/>
  <c r="G358" i="3" l="1"/>
  <c r="H358" i="3" s="1"/>
  <c r="J358" i="3" s="1"/>
  <c r="D359" i="3" s="1"/>
  <c r="I359" i="3" l="1"/>
  <c r="K359" i="3" s="1"/>
  <c r="F359" i="3"/>
  <c r="G359" i="3" l="1"/>
  <c r="H359" i="3" s="1"/>
  <c r="J359" i="3" s="1"/>
  <c r="D360" i="3" s="1"/>
  <c r="F360" i="3" l="1"/>
  <c r="I360" i="3"/>
  <c r="K360" i="3" s="1"/>
  <c r="G360" i="3" l="1"/>
  <c r="H360" i="3" s="1"/>
  <c r="J360" i="3"/>
  <c r="D361" i="3" s="1"/>
  <c r="F361" i="3" l="1"/>
  <c r="I361" i="3"/>
  <c r="K361" i="3" s="1"/>
  <c r="G361" i="3" l="1"/>
  <c r="H361" i="3" s="1"/>
  <c r="J361" i="3" s="1"/>
  <c r="D362" i="3" s="1"/>
  <c r="I362" i="3" l="1"/>
  <c r="K362" i="3" s="1"/>
  <c r="F362" i="3"/>
  <c r="G362" i="3" l="1"/>
  <c r="H362" i="3" s="1"/>
  <c r="J362" i="3" s="1"/>
  <c r="D363" i="3" s="1"/>
  <c r="I363" i="3" l="1"/>
  <c r="K363" i="3" s="1"/>
  <c r="F363" i="3"/>
  <c r="G363" i="3" l="1"/>
  <c r="H363" i="3" s="1"/>
  <c r="J363" i="3" s="1"/>
  <c r="D364" i="3" s="1"/>
  <c r="I364" i="3" l="1"/>
  <c r="K364" i="3" s="1"/>
  <c r="F364" i="3"/>
  <c r="G364" i="3" l="1"/>
  <c r="H364" i="3" s="1"/>
  <c r="J364" i="3" s="1"/>
  <c r="D365" i="3" s="1"/>
  <c r="F365" i="3" l="1"/>
  <c r="I365" i="3"/>
  <c r="K365" i="3" s="1"/>
  <c r="G365" i="3" l="1"/>
  <c r="H365" i="3" s="1"/>
  <c r="J365" i="3" s="1"/>
  <c r="D366" i="3" s="1"/>
  <c r="F366" i="3" l="1"/>
  <c r="I366" i="3"/>
  <c r="K366" i="3" s="1"/>
  <c r="G366" i="3" l="1"/>
  <c r="H366" i="3" s="1"/>
  <c r="J366" i="3"/>
  <c r="D367" i="3" s="1"/>
  <c r="I367" i="3" l="1"/>
  <c r="K367" i="3" s="1"/>
  <c r="F367" i="3"/>
  <c r="G367" i="3" l="1"/>
  <c r="H367" i="3" s="1"/>
  <c r="J367" i="3" s="1"/>
  <c r="D368" i="3" s="1"/>
  <c r="I368" i="3" l="1"/>
  <c r="K368" i="3" s="1"/>
  <c r="F368" i="3"/>
  <c r="G368" i="3" l="1"/>
  <c r="H368" i="3" s="1"/>
  <c r="J368" i="3" s="1"/>
  <c r="D369" i="3" s="1"/>
  <c r="I369" i="3" l="1"/>
  <c r="K369" i="3" s="1"/>
  <c r="F369" i="3"/>
  <c r="G369" i="3" l="1"/>
  <c r="H369" i="3" s="1"/>
  <c r="J369" i="3" s="1"/>
  <c r="D370" i="3" s="1"/>
  <c r="F370" i="3" l="1"/>
  <c r="I370" i="3"/>
  <c r="K370" i="3" s="1"/>
  <c r="G370" i="3" l="1"/>
  <c r="H370" i="3" s="1"/>
  <c r="J370" i="3"/>
  <c r="D371" i="3" s="1"/>
  <c r="F371" i="3" l="1"/>
  <c r="I371" i="3"/>
  <c r="K371" i="3" s="1"/>
  <c r="G371" i="3" l="1"/>
  <c r="H371" i="3" s="1"/>
  <c r="J371" i="3"/>
  <c r="D372" i="3" s="1"/>
  <c r="I372" i="3" l="1"/>
  <c r="K372" i="3" s="1"/>
  <c r="F372" i="3"/>
  <c r="G372" i="3" l="1"/>
  <c r="H372" i="3" s="1"/>
  <c r="J372" i="3" s="1"/>
  <c r="D373" i="3" s="1"/>
  <c r="I373" i="3" l="1"/>
  <c r="F373" i="3"/>
  <c r="G373" i="3" l="1"/>
  <c r="H373" i="3" s="1"/>
  <c r="J373" i="3" s="1"/>
  <c r="K373" i="3"/>
  <c r="D374" i="3" l="1"/>
  <c r="F374" i="3" l="1"/>
  <c r="I374" i="3"/>
  <c r="K374" i="3" l="1"/>
  <c r="G374" i="3"/>
  <c r="H374" i="3" s="1"/>
  <c r="J374" i="3" s="1"/>
  <c r="D375" i="3" l="1"/>
  <c r="I375" i="3" l="1"/>
  <c r="F375" i="3"/>
  <c r="G375" i="3" l="1"/>
  <c r="H375" i="3" s="1"/>
  <c r="J375" i="3" s="1"/>
  <c r="K375" i="3"/>
  <c r="D376" i="3" l="1"/>
  <c r="I376" i="3" l="1"/>
  <c r="F376" i="3"/>
  <c r="G376" i="3" l="1"/>
  <c r="H376" i="3" s="1"/>
  <c r="J376" i="3" s="1"/>
  <c r="K376" i="3"/>
  <c r="D377" i="3" l="1"/>
  <c r="F377" i="3" l="1"/>
  <c r="I377" i="3"/>
  <c r="K377" i="3" l="1"/>
  <c r="G377" i="3"/>
  <c r="H377" i="3" s="1"/>
  <c r="J377" i="3"/>
  <c r="D378" i="3" l="1"/>
  <c r="I378" i="3" l="1"/>
  <c r="F378" i="3"/>
  <c r="G378" i="3" l="1"/>
  <c r="H378" i="3" s="1"/>
  <c r="J378" i="3" s="1"/>
  <c r="K378" i="3"/>
  <c r="D379" i="3" l="1"/>
  <c r="I379" i="3" l="1"/>
  <c r="K379" i="3" s="1"/>
  <c r="F379" i="3"/>
  <c r="G379" i="3" l="1"/>
  <c r="H379" i="3" s="1"/>
  <c r="J379" i="3" s="1"/>
  <c r="D380" i="3" s="1"/>
  <c r="I380" i="3" l="1"/>
  <c r="K380" i="3" s="1"/>
  <c r="F380" i="3"/>
  <c r="G380" i="3" l="1"/>
  <c r="H380" i="3" s="1"/>
  <c r="J380" i="3" s="1"/>
  <c r="D381" i="3" s="1"/>
  <c r="F381" i="3" l="1"/>
  <c r="I381" i="3"/>
  <c r="K381" i="3" s="1"/>
  <c r="G381" i="3" l="1"/>
  <c r="H381" i="3" s="1"/>
  <c r="J381" i="3"/>
  <c r="D382" i="3" s="1"/>
  <c r="I382" i="3" l="1"/>
  <c r="K382" i="3" s="1"/>
  <c r="F382" i="3"/>
  <c r="G382" i="3" l="1"/>
  <c r="H382" i="3" s="1"/>
  <c r="J382" i="3" s="1"/>
  <c r="D383" i="3" s="1"/>
  <c r="I383" i="3" l="1"/>
  <c r="K383" i="3" s="1"/>
  <c r="F383" i="3"/>
  <c r="G383" i="3" l="1"/>
  <c r="H383" i="3" s="1"/>
  <c r="J383" i="3" s="1"/>
  <c r="D384" i="3" s="1"/>
  <c r="I384" i="3" l="1"/>
  <c r="K384" i="3" s="1"/>
  <c r="F384" i="3"/>
  <c r="G384" i="3" l="1"/>
  <c r="H384" i="3" s="1"/>
  <c r="J384" i="3" s="1"/>
  <c r="D385" i="3" s="1"/>
  <c r="I385" i="3" l="1"/>
  <c r="K385" i="3" s="1"/>
  <c r="F385" i="3"/>
  <c r="G385" i="3" l="1"/>
  <c r="H385" i="3" s="1"/>
  <c r="J385" i="3" s="1"/>
  <c r="D386" i="3" s="1"/>
  <c r="I386" i="3" l="1"/>
  <c r="K386" i="3" s="1"/>
  <c r="F386" i="3"/>
  <c r="G386" i="3" l="1"/>
  <c r="H386" i="3" s="1"/>
  <c r="J386" i="3" s="1"/>
  <c r="D387" i="3" s="1"/>
  <c r="I387" i="3" l="1"/>
  <c r="K387" i="3" s="1"/>
  <c r="F387" i="3"/>
  <c r="G387" i="3" l="1"/>
  <c r="H387" i="3" s="1"/>
  <c r="J387" i="3" s="1"/>
  <c r="D388" i="3" s="1"/>
  <c r="F388" i="3" l="1"/>
  <c r="I388" i="3"/>
  <c r="K388" i="3" s="1"/>
  <c r="G388" i="3" l="1"/>
  <c r="H388" i="3" s="1"/>
  <c r="J388" i="3"/>
  <c r="D389" i="3" s="1"/>
  <c r="F389" i="3" l="1"/>
  <c r="I389" i="3"/>
  <c r="K389" i="3" s="1"/>
  <c r="G389" i="3" l="1"/>
  <c r="H389" i="3" s="1"/>
  <c r="J389" i="3"/>
  <c r="D390" i="3" s="1"/>
  <c r="I390" i="3" l="1"/>
  <c r="K390" i="3" s="1"/>
  <c r="F390" i="3"/>
  <c r="G390" i="3" l="1"/>
  <c r="H390" i="3" s="1"/>
  <c r="J390" i="3" s="1"/>
  <c r="D391" i="3" s="1"/>
  <c r="I391" i="3" l="1"/>
  <c r="K391" i="3" s="1"/>
  <c r="F391" i="3"/>
  <c r="G391" i="3" l="1"/>
  <c r="H391" i="3" s="1"/>
  <c r="J391" i="3" s="1"/>
  <c r="D392" i="3" s="1"/>
  <c r="F392" i="3" l="1"/>
  <c r="I392" i="3"/>
  <c r="K392" i="3" s="1"/>
  <c r="G392" i="3" l="1"/>
  <c r="H392" i="3" s="1"/>
  <c r="J392" i="3"/>
  <c r="D393" i="3" s="1"/>
  <c r="I393" i="3" l="1"/>
  <c r="K393" i="3" s="1"/>
  <c r="F393" i="3"/>
  <c r="G393" i="3" l="1"/>
  <c r="H393" i="3" s="1"/>
  <c r="J393" i="3" s="1"/>
  <c r="D394" i="3" s="1"/>
  <c r="F394" i="3" l="1"/>
  <c r="I394" i="3"/>
  <c r="K394" i="3" s="1"/>
  <c r="G394" i="3" l="1"/>
  <c r="H394" i="3" s="1"/>
  <c r="J394" i="3" s="1"/>
  <c r="D395" i="3" s="1"/>
  <c r="I395" i="3" l="1"/>
  <c r="K395" i="3" s="1"/>
  <c r="F395" i="3"/>
  <c r="G395" i="3" l="1"/>
  <c r="H395" i="3" s="1"/>
  <c r="J395" i="3" s="1"/>
  <c r="D396" i="3" s="1"/>
  <c r="I396" i="3" l="1"/>
  <c r="K396" i="3" s="1"/>
  <c r="F396" i="3"/>
  <c r="G396" i="3" l="1"/>
  <c r="H396" i="3" s="1"/>
  <c r="J396" i="3" s="1"/>
  <c r="D397" i="3" s="1"/>
  <c r="I397" i="3" l="1"/>
  <c r="K397" i="3" s="1"/>
  <c r="F397" i="3"/>
  <c r="G397" i="3" l="1"/>
  <c r="H397" i="3" s="1"/>
  <c r="J397" i="3" s="1"/>
  <c r="D398" i="3" s="1"/>
  <c r="I398" i="3" l="1"/>
  <c r="K398" i="3" s="1"/>
  <c r="F398" i="3"/>
  <c r="G398" i="3" l="1"/>
  <c r="H398" i="3" s="1"/>
  <c r="J398" i="3" s="1"/>
  <c r="D399" i="3" s="1"/>
  <c r="F399" i="3" l="1"/>
  <c r="I399" i="3"/>
  <c r="K399" i="3" s="1"/>
  <c r="G399" i="3" l="1"/>
  <c r="H399" i="3" s="1"/>
  <c r="J399" i="3"/>
  <c r="D400" i="3" s="1"/>
  <c r="I400" i="3" l="1"/>
  <c r="K400" i="3" s="1"/>
  <c r="F400" i="3"/>
  <c r="G400" i="3" l="1"/>
  <c r="H400" i="3" s="1"/>
  <c r="J400" i="3" s="1"/>
  <c r="D401" i="3" s="1"/>
  <c r="I401" i="3" l="1"/>
  <c r="K401" i="3" s="1"/>
  <c r="F401" i="3"/>
  <c r="G401" i="3" l="1"/>
  <c r="H401" i="3" s="1"/>
  <c r="J401" i="3" s="1"/>
  <c r="D402" i="3" s="1"/>
  <c r="I402" i="3" l="1"/>
  <c r="K402" i="3" s="1"/>
  <c r="F402" i="3"/>
  <c r="G402" i="3" l="1"/>
  <c r="H402" i="3" s="1"/>
  <c r="J402" i="3" s="1"/>
  <c r="D403" i="3" s="1"/>
  <c r="I403" i="3" l="1"/>
  <c r="K403" i="3" s="1"/>
  <c r="F403" i="3"/>
  <c r="G403" i="3" l="1"/>
  <c r="H403" i="3" s="1"/>
  <c r="J403" i="3" s="1"/>
  <c r="D404" i="3" s="1"/>
  <c r="I404" i="3" l="1"/>
  <c r="K404" i="3" s="1"/>
  <c r="F404" i="3"/>
  <c r="G404" i="3" l="1"/>
  <c r="H404" i="3" s="1"/>
  <c r="J404" i="3" s="1"/>
  <c r="D405" i="3" s="1"/>
  <c r="F405" i="3" l="1"/>
  <c r="I405" i="3"/>
  <c r="K405" i="3" s="1"/>
  <c r="G405" i="3" l="1"/>
  <c r="H405" i="3" s="1"/>
  <c r="J405" i="3" s="1"/>
  <c r="D406" i="3" s="1"/>
  <c r="I406" i="3" l="1"/>
  <c r="K406" i="3" s="1"/>
  <c r="F406" i="3"/>
  <c r="G406" i="3" l="1"/>
  <c r="H406" i="3" s="1"/>
  <c r="J406" i="3" s="1"/>
  <c r="D407" i="3" s="1"/>
  <c r="I407" i="3" l="1"/>
  <c r="K407" i="3" s="1"/>
  <c r="F407" i="3"/>
  <c r="G407" i="3" l="1"/>
  <c r="H407" i="3" s="1"/>
  <c r="J407" i="3" s="1"/>
  <c r="D408" i="3" s="1"/>
  <c r="I408" i="3" l="1"/>
  <c r="K408" i="3" s="1"/>
  <c r="F408" i="3"/>
  <c r="G408" i="3" l="1"/>
  <c r="H408" i="3" s="1"/>
  <c r="J408" i="3" s="1"/>
  <c r="D409" i="3" s="1"/>
  <c r="I409" i="3" l="1"/>
  <c r="K409" i="3" s="1"/>
  <c r="F409" i="3"/>
  <c r="G409" i="3" l="1"/>
  <c r="H409" i="3" s="1"/>
  <c r="J409" i="3" s="1"/>
  <c r="D410" i="3" s="1"/>
  <c r="I410" i="3" l="1"/>
  <c r="K410" i="3" s="1"/>
  <c r="F410" i="3"/>
  <c r="G410" i="3" l="1"/>
  <c r="H410" i="3" s="1"/>
  <c r="J410" i="3" s="1"/>
  <c r="D411" i="3" s="1"/>
  <c r="I411" i="3" l="1"/>
  <c r="K411" i="3" s="1"/>
  <c r="F411" i="3"/>
  <c r="G411" i="3" l="1"/>
  <c r="H411" i="3" s="1"/>
  <c r="J411" i="3" s="1"/>
  <c r="D412" i="3" s="1"/>
  <c r="I412" i="3" l="1"/>
  <c r="F412" i="3"/>
  <c r="G412" i="3" l="1"/>
  <c r="H412" i="3" s="1"/>
  <c r="J412" i="3" s="1"/>
  <c r="I7" i="3" s="1"/>
  <c r="I8" i="3"/>
  <c r="K412" i="3"/>
  <c r="I9" i="3"/>
</calcChain>
</file>

<file path=xl/sharedStrings.xml><?xml version="1.0" encoding="utf-8"?>
<sst xmlns="http://schemas.openxmlformats.org/spreadsheetml/2006/main" count="130" uniqueCount="121">
  <si>
    <t>Credit Cards and Debt Management</t>
  </si>
  <si>
    <t xml:space="preserve">This worksheet guides you through the essential steps and resources needed to successfully get a credit card, track your credit score, and manage various debts. </t>
  </si>
  <si>
    <t xml:space="preserve">The tabs take you through steps to: </t>
  </si>
  <si>
    <t>1. compare credit cards</t>
  </si>
  <si>
    <t>2. find and track your credit score</t>
  </si>
  <si>
    <t>3. organize your debts</t>
  </si>
  <si>
    <t>4. make a plan to repay your debt</t>
  </si>
  <si>
    <t>Credit Card Comparison</t>
  </si>
  <si>
    <t xml:space="preserve">Compare different cards from different companies to find what works best for you. </t>
  </si>
  <si>
    <t>1. Set goals/expectations for yourself: What is the goal of getting a credit card? What are your priorities? What are you looking to get out of the card?</t>
  </si>
  <si>
    <t>Reflect: Why do you want a credit card?  What are you looking to get out of owning a credit card: cashback, credit build-up, travel miles, etc.?</t>
  </si>
  <si>
    <t>Example</t>
  </si>
  <si>
    <t xml:space="preserve">A credit card will help me build credit to secure a car loan in the future. </t>
  </si>
  <si>
    <t>Priority 1</t>
  </si>
  <si>
    <t>Priority 2</t>
  </si>
  <si>
    <t>Priority 3</t>
  </si>
  <si>
    <t>2. Shop for different cards and compare them below, then find one that fits your needs and priorities.</t>
  </si>
  <si>
    <t xml:space="preserve">Also called APR, this percentage is charged when you don't pay the balance in full. </t>
  </si>
  <si>
    <t>Is there a recommended FICO credit score to be approved for this card?</t>
  </si>
  <si>
    <t>Are you charged a fee to have and use the card?</t>
  </si>
  <si>
    <t>Are there other fees, such as include foreign transaction fees, monthly fees, etc.?</t>
  </si>
  <si>
    <t>Does the company offer incentives, such as cashback, travel miles, discounts, etc.?</t>
  </si>
  <si>
    <t>Did you find any other pertinent information in your research that would be helpful to note?</t>
  </si>
  <si>
    <t xml:space="preserve">Does this credit card meet your needs/priorities? </t>
  </si>
  <si>
    <t>Company</t>
  </si>
  <si>
    <t>Card Name</t>
  </si>
  <si>
    <t>Interest Rate</t>
  </si>
  <si>
    <t>Required Credit Score</t>
  </si>
  <si>
    <t>Annual Fee</t>
  </si>
  <si>
    <t>Other Fees</t>
  </si>
  <si>
    <t>Bonuses/Rewards</t>
  </si>
  <si>
    <t>Additional Comments</t>
  </si>
  <si>
    <t>Priority Check</t>
  </si>
  <si>
    <t>Example:</t>
  </si>
  <si>
    <t>Discover</t>
  </si>
  <si>
    <t>Chrome</t>
  </si>
  <si>
    <t>13-25%</t>
  </si>
  <si>
    <t>630-689</t>
  </si>
  <si>
    <t>2% cashback gas,food</t>
  </si>
  <si>
    <t>Good grades reward</t>
  </si>
  <si>
    <t>x</t>
  </si>
  <si>
    <t>Helpful Tips and Practices</t>
  </si>
  <si>
    <t>1. Be a conscious consumer.</t>
  </si>
  <si>
    <t xml:space="preserve">a. Don't feel pressured to get a card. </t>
  </si>
  <si>
    <t xml:space="preserve">b. Compare offers before accepting one. </t>
  </si>
  <si>
    <t xml:space="preserve">c. Beware of mail-in offers from companies. </t>
  </si>
  <si>
    <t xml:space="preserve">2. Do ample research. </t>
  </si>
  <si>
    <t>a. https://www.nerdwallet.com/the-best-credit-cards</t>
  </si>
  <si>
    <t>b. https://www.consumerfinance.gov/consumer-tools/credit-cards/</t>
  </si>
  <si>
    <t xml:space="preserve">Here is an example of a tracking your credit score over time. </t>
  </si>
  <si>
    <t>Date</t>
  </si>
  <si>
    <t>Score</t>
  </si>
  <si>
    <t>Notes/Comments</t>
  </si>
  <si>
    <t>Paid card below 30%</t>
  </si>
  <si>
    <t>Paid off my card</t>
  </si>
  <si>
    <t>Paid off loan</t>
  </si>
  <si>
    <t>Length of credit increased</t>
  </si>
  <si>
    <t xml:space="preserve">Now it is your turn. Update the chart below each time you check your credit score. </t>
  </si>
  <si>
    <t>Tracking helps you understand how your actions impact your score.</t>
  </si>
  <si>
    <t xml:space="preserve">Your credit score is available through your lender that manages your credit account. </t>
  </si>
  <si>
    <t>Month</t>
  </si>
  <si>
    <t>Organizing Debt</t>
  </si>
  <si>
    <t xml:space="preserve">1. Gather the information for all over your debt accounts. List all your debt in the order that works best for you. </t>
  </si>
  <si>
    <t xml:space="preserve">2. It can be helpful to organize debt by interest rate to reflect upon how you can prioritize your repayment plan. You can also list debt by lender or another detail.  </t>
  </si>
  <si>
    <t>Also called APR.</t>
  </si>
  <si>
    <t xml:space="preserve">Length of the loan or your timeline for paying it off. </t>
  </si>
  <si>
    <t>What is your monthly payment?</t>
  </si>
  <si>
    <t xml:space="preserve">How much extra can you budget each month? </t>
  </si>
  <si>
    <t>Any additional information you consider important to note about this loan?</t>
  </si>
  <si>
    <t xml:space="preserve">Prioritize your debt load considering your budget, interest rates, values and goals. </t>
  </si>
  <si>
    <t>Type of Debt</t>
  </si>
  <si>
    <t>Lender</t>
  </si>
  <si>
    <t>Amount</t>
  </si>
  <si>
    <t>Term Length</t>
  </si>
  <si>
    <t>Monthly Minimum Payment</t>
  </si>
  <si>
    <t>Extra Payments</t>
  </si>
  <si>
    <t>Priority</t>
  </si>
  <si>
    <t>Car loan</t>
  </si>
  <si>
    <t>PNC</t>
  </si>
  <si>
    <t>My CC at 24% APR is more expensive</t>
  </si>
  <si>
    <t>Low</t>
  </si>
  <si>
    <t xml:space="preserve">1. Contact your lender with any questions and concerns about your debt. </t>
  </si>
  <si>
    <t xml:space="preserve">a. Reach out before you have trouble making a monthly payment. </t>
  </si>
  <si>
    <t>b. Establish a payment plan that you can afford and that fits your monthly budget.</t>
  </si>
  <si>
    <t xml:space="preserve">2. Get familiar with the Fair Debt Collection Practices Act: </t>
  </si>
  <si>
    <t>https://www.consumerfinance.gov/ask-cfpb/are-there-laws-that-limit-what-debt-collectors-can-say-or-do-en-329/</t>
  </si>
  <si>
    <t xml:space="preserve">3. Get help if you are struggling to pay your bills and monthly payments. </t>
  </si>
  <si>
    <t xml:space="preserve">a. https://www.consumerfinance.gov/consumer-tools/debt-collection/ </t>
  </si>
  <si>
    <t>b. https://www.consumer.ftc.gov/articles/0153-choosing-credit-counselor</t>
  </si>
  <si>
    <t>Loan Amortization Schedule</t>
  </si>
  <si>
    <t>Only edit the shaded cells</t>
  </si>
  <si>
    <t>Enter Values</t>
  </si>
  <si>
    <t>Loan Summary</t>
  </si>
  <si>
    <t>Loan amount</t>
  </si>
  <si>
    <t>Scheduled payment</t>
  </si>
  <si>
    <t>1. Establish a budget and stick to it; visualize being debt free.</t>
  </si>
  <si>
    <t>Annual interest rate</t>
  </si>
  <si>
    <t>Scheduled number of payments</t>
  </si>
  <si>
    <t>2. Always make your monthly payments to keep your credit score positive,</t>
  </si>
  <si>
    <t>Loan period in years</t>
  </si>
  <si>
    <t>Actual number of payments</t>
  </si>
  <si>
    <t>a. Consider setting up auto-pay on your account.</t>
  </si>
  <si>
    <t>Number of payments per year</t>
  </si>
  <si>
    <t>Total early payments</t>
  </si>
  <si>
    <t>3. Consider early and extra payments to minimize interest.</t>
  </si>
  <si>
    <t>Start date of loan</t>
  </si>
  <si>
    <t>Total interest</t>
  </si>
  <si>
    <t>4. Get rid of expensive debt first as reflected by high interest rates.</t>
  </si>
  <si>
    <t>Optional extra payments per month</t>
  </si>
  <si>
    <t>Lender name</t>
  </si>
  <si>
    <t>Fill in lender name here</t>
  </si>
  <si>
    <t>Payment Number</t>
  </si>
  <si>
    <t>Payment
Date</t>
  </si>
  <si>
    <t>Beginning
Balance</t>
  </si>
  <si>
    <t>Scheduled Payment</t>
  </si>
  <si>
    <t>Extra
Payment</t>
  </si>
  <si>
    <t>Total
Payment</t>
  </si>
  <si>
    <t>Principal</t>
  </si>
  <si>
    <t>Interest</t>
  </si>
  <si>
    <t>Ending
Balance</t>
  </si>
  <si>
    <t>Cumulative
Interest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</si>
</sst>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quot;$&quot;#,##0.00"/>
    <numFmt numFmtId="165" formatCode="[$-F800]dddd\,\ mmmm\ dd\,\ yyyy"/>
    <numFmt numFmtId="166" formatCode="_([$$-409]* #,##0.00_);_([$$-409]* \(#,##0.00\);_([$$-409]* &quot;-&quot;??_);_(@_)"/>
  </numFmts>
  <fonts count="47">
    <font>
      <sz val="11"/>
      <name val="Calibri"/>
      <family val="2"/>
      <scheme val="minor"/>
    </font>
    <font>
      <sz val="11"/>
      <color theme="1"/>
      <name val="Calibri"/>
      <family val="2"/>
      <scheme val="minor"/>
    </font>
    <font>
      <b/>
      <sz val="11"/>
      <color theme="3"/>
      <name val="Calibri"/>
      <family val="2"/>
      <scheme val="minor"/>
    </font>
    <font>
      <sz val="11"/>
      <color theme="1" tint="0.24994659260841701"/>
      <name val="Calibri"/>
      <family val="2"/>
      <scheme val="minor"/>
    </font>
    <font>
      <i/>
      <sz val="11"/>
      <color theme="1" tint="0.34998626667073579"/>
      <name val="Calibri"/>
      <family val="2"/>
      <scheme val="minor"/>
    </font>
    <font>
      <sz val="11"/>
      <name val="Calibri"/>
      <family val="2"/>
      <scheme val="minor"/>
    </font>
    <font>
      <b/>
      <sz val="11"/>
      <color theme="0"/>
      <name val="Calibri"/>
      <family val="2"/>
      <scheme val="minor"/>
    </font>
    <font>
      <b/>
      <sz val="16"/>
      <color theme="1" tint="0.24994659260841701"/>
      <name val="Calibri"/>
      <family val="2"/>
    </font>
    <font>
      <b/>
      <sz val="16"/>
      <color rgb="FF0070C0"/>
      <name val="Calibri"/>
      <family val="2"/>
    </font>
    <font>
      <b/>
      <sz val="14"/>
      <color theme="1" tint="0.24994659260841701"/>
      <name val="Calibri"/>
      <family val="2"/>
    </font>
    <font>
      <b/>
      <sz val="12"/>
      <color theme="3"/>
      <name val="Calibri"/>
      <family val="2"/>
    </font>
    <font>
      <b/>
      <sz val="12"/>
      <color theme="1" tint="0.249977111117893"/>
      <name val="Calibri"/>
      <family val="2"/>
    </font>
    <font>
      <sz val="11"/>
      <name val="Arial"/>
      <family val="2"/>
    </font>
    <font>
      <b/>
      <sz val="40"/>
      <color rgb="FF376B36"/>
      <name val="Arial"/>
      <family val="2"/>
    </font>
    <font>
      <b/>
      <sz val="20"/>
      <color theme="4" tint="-0.499984740745262"/>
      <name val="Arial"/>
      <family val="2"/>
    </font>
    <font>
      <b/>
      <sz val="14"/>
      <color theme="1" tint="0.24994659260841701"/>
      <name val="Arial"/>
      <family val="2"/>
    </font>
    <font>
      <sz val="12"/>
      <color theme="1"/>
      <name val="Arial"/>
      <family val="2"/>
    </font>
    <font>
      <sz val="12"/>
      <color theme="1" tint="0.24994659260841701"/>
      <name val="Arial"/>
      <family val="2"/>
    </font>
    <font>
      <i/>
      <sz val="11"/>
      <color theme="1"/>
      <name val="Arial"/>
      <family val="2"/>
    </font>
    <font>
      <sz val="11"/>
      <color theme="1" tint="0.24994659260841701"/>
      <name val="Arial"/>
      <family val="2"/>
    </font>
    <font>
      <sz val="12"/>
      <name val="Arial"/>
      <family val="2"/>
    </font>
    <font>
      <b/>
      <sz val="14"/>
      <color theme="1" tint="0.34998626667073579"/>
      <name val="Arial"/>
      <family val="2"/>
    </font>
    <font>
      <u/>
      <sz val="11"/>
      <color theme="10"/>
      <name val="Calibri"/>
      <family val="2"/>
      <scheme val="minor"/>
    </font>
    <font>
      <b/>
      <sz val="40"/>
      <color rgb="FF4472C4"/>
      <name val="Arial"/>
      <family val="2"/>
    </font>
    <font>
      <b/>
      <sz val="20"/>
      <color rgb="FF4472C4"/>
      <name val="Arial"/>
      <family val="2"/>
    </font>
    <font>
      <b/>
      <sz val="14"/>
      <color rgb="FF4472C4"/>
      <name val="Arial"/>
      <family val="2"/>
    </font>
    <font>
      <i/>
      <sz val="12"/>
      <color theme="1"/>
      <name val="Arial"/>
      <family val="2"/>
    </font>
    <font>
      <sz val="12"/>
      <color rgb="FF000000"/>
      <name val="Arial"/>
      <family val="2"/>
    </font>
    <font>
      <sz val="11"/>
      <name val="Arial"/>
    </font>
    <font>
      <b/>
      <sz val="14"/>
      <name val="Arial"/>
    </font>
    <font>
      <sz val="14"/>
      <color theme="1"/>
      <name val="Arial"/>
    </font>
    <font>
      <sz val="11"/>
      <color theme="1"/>
      <name val="Arial"/>
    </font>
    <font>
      <b/>
      <sz val="16"/>
      <color theme="1"/>
      <name val="Arial"/>
    </font>
    <font>
      <b/>
      <sz val="12"/>
      <color theme="1"/>
      <name val="Arial"/>
    </font>
    <font>
      <i/>
      <sz val="11"/>
      <color theme="1"/>
      <name val="Arial"/>
    </font>
    <font>
      <u/>
      <sz val="11"/>
      <color theme="10"/>
      <name val="Arial"/>
    </font>
    <font>
      <sz val="8"/>
      <color rgb="FF4472C4"/>
      <name val="Arial"/>
    </font>
    <font>
      <b/>
      <sz val="12"/>
      <name val="Arial"/>
    </font>
    <font>
      <i/>
      <sz val="11"/>
      <name val="Arial"/>
    </font>
    <font>
      <i/>
      <sz val="11"/>
      <color rgb="FF000000"/>
      <name val="Arial"/>
    </font>
    <font>
      <u/>
      <sz val="11"/>
      <color rgb="FF4472C4"/>
      <name val="Calibri"/>
      <family val="2"/>
      <scheme val="minor"/>
    </font>
    <font>
      <b/>
      <sz val="11"/>
      <name val="Arial"/>
    </font>
    <font>
      <i/>
      <sz val="12"/>
      <color theme="1" tint="0.24994659260841701"/>
      <name val="Arial"/>
      <family val="2"/>
    </font>
    <font>
      <i/>
      <sz val="11"/>
      <color theme="1" tint="0.24994659260841701"/>
      <name val="Arial"/>
      <family val="2"/>
    </font>
    <font>
      <b/>
      <sz val="11"/>
      <color theme="1" tint="0.24994659260841701"/>
      <name val="Arial"/>
      <family val="2"/>
    </font>
    <font>
      <sz val="12"/>
      <color rgb="FF4472C4"/>
      <name val="Arial"/>
      <family val="2"/>
    </font>
    <font>
      <sz val="12"/>
      <color rgb="FF000000"/>
      <name val="Arial"/>
    </font>
  </fonts>
  <fills count="8">
    <fill>
      <patternFill patternType="none"/>
    </fill>
    <fill>
      <patternFill patternType="gray125"/>
    </fill>
    <fill>
      <patternFill patternType="solid">
        <fgColor theme="0" tint="-0.14996795556505021"/>
        <bgColor indexed="64"/>
      </patternFill>
    </fill>
    <fill>
      <patternFill patternType="solid">
        <fgColor theme="4" tint="0.79998168889431442"/>
        <bgColor indexed="65"/>
      </patternFill>
    </fill>
    <fill>
      <patternFill patternType="solid">
        <fgColor theme="4" tint="-0.499984740745262"/>
        <bgColor indexed="64"/>
      </patternFill>
    </fill>
    <fill>
      <patternFill patternType="solid">
        <fgColor theme="0"/>
        <bgColor indexed="64"/>
      </patternFill>
    </fill>
    <fill>
      <patternFill patternType="solid">
        <fgColor rgb="FF0070C0"/>
        <bgColor indexed="64"/>
      </patternFill>
    </fill>
    <fill>
      <patternFill patternType="solid">
        <fgColor rgb="FFD9E1F2"/>
        <bgColor indexed="64"/>
      </patternFill>
    </fill>
  </fills>
  <borders count="30">
    <border>
      <left/>
      <right/>
      <top/>
      <bottom/>
      <diagonal/>
    </border>
    <border>
      <left/>
      <right/>
      <top/>
      <bottom style="thick">
        <color theme="4" tint="-0.499984740745262"/>
      </bottom>
      <diagonal/>
    </border>
    <border>
      <left/>
      <right/>
      <top/>
      <bottom style="medium">
        <color theme="4" tint="-0.499984740745262"/>
      </bottom>
      <diagonal/>
    </border>
    <border>
      <left/>
      <right/>
      <top style="thin">
        <color theme="4" tint="-0.499984740745262"/>
      </top>
      <bottom style="thin">
        <color theme="4" tint="-0.499984740745262"/>
      </bottom>
      <diagonal/>
    </border>
    <border>
      <left/>
      <right/>
      <top style="thin">
        <color theme="1" tint="0.499984740745262"/>
      </top>
      <bottom style="thin">
        <color theme="1" tint="0.499984740745262"/>
      </bottom>
      <diagonal/>
    </border>
    <border>
      <left/>
      <right/>
      <top style="thin">
        <color theme="2" tint="-9.9978637043366805E-2"/>
      </top>
      <bottom style="thin">
        <color theme="2" tint="-9.9978637043366805E-2"/>
      </bottom>
      <diagonal/>
    </border>
    <border>
      <left/>
      <right/>
      <top style="thin">
        <color rgb="FF376B36"/>
      </top>
      <bottom style="thin">
        <color theme="2" tint="-9.9978637043366805E-2"/>
      </bottom>
      <diagonal/>
    </border>
    <border>
      <left/>
      <right style="thin">
        <color theme="0"/>
      </right>
      <top/>
      <bottom/>
      <diagonal/>
    </border>
    <border>
      <left/>
      <right/>
      <top style="thin">
        <color theme="4" tint="-0.499984740745262"/>
      </top>
      <bottom style="thin">
        <color theme="2" tint="-9.9978637043366805E-2"/>
      </bottom>
      <diagonal/>
    </border>
    <border>
      <left/>
      <right/>
      <top style="thin">
        <color theme="2" tint="-9.9978637043366805E-2"/>
      </top>
      <bottom style="thin">
        <color theme="0" tint="-0.14999847407452621"/>
      </bottom>
      <diagonal/>
    </border>
    <border>
      <left/>
      <right style="thin">
        <color theme="0" tint="-0.14999847407452621"/>
      </right>
      <top style="thin">
        <color rgb="FF376B36"/>
      </top>
      <bottom style="thin">
        <color theme="2" tint="-9.9978637043366805E-2"/>
      </bottom>
      <diagonal/>
    </border>
    <border>
      <left/>
      <right style="thin">
        <color theme="0" tint="-0.14999847407452621"/>
      </right>
      <top style="thin">
        <color theme="2" tint="-9.9978637043366805E-2"/>
      </top>
      <bottom style="thin">
        <color theme="2" tint="-9.9978637043366805E-2"/>
      </bottom>
      <diagonal/>
    </border>
    <border>
      <left/>
      <right style="thin">
        <color theme="0" tint="-0.14999847407452621"/>
      </right>
      <top style="thin">
        <color theme="2" tint="-9.9978637043366805E-2"/>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right/>
      <top/>
      <bottom style="thin">
        <color theme="4" tint="-0.49998474074526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s>
  <cellStyleXfs count="18">
    <xf numFmtId="0" fontId="0" fillId="0" borderId="0"/>
    <xf numFmtId="0" fontId="7" fillId="0" borderId="1" applyNumberFormat="0" applyFill="0" applyProtection="0">
      <alignment vertical="center"/>
    </xf>
    <xf numFmtId="0" fontId="9" fillId="0" borderId="2" applyNumberFormat="0" applyFill="0" applyProtection="0">
      <alignment vertical="center"/>
    </xf>
    <xf numFmtId="0" fontId="2" fillId="0" borderId="3" applyNumberFormat="0" applyFill="0" applyProtection="0">
      <alignment vertical="center"/>
    </xf>
    <xf numFmtId="0" fontId="3" fillId="2" borderId="4" applyNumberFormat="0" applyProtection="0">
      <alignment horizontal="right"/>
    </xf>
    <xf numFmtId="0" fontId="4" fillId="0" borderId="4" applyNumberFormat="0" applyProtection="0">
      <alignment vertical="center"/>
    </xf>
    <xf numFmtId="10" fontId="5" fillId="0" borderId="0" applyFont="0" applyFill="0" applyBorder="0" applyAlignment="0" applyProtection="0"/>
    <xf numFmtId="164" fontId="3" fillId="2" borderId="0" applyFont="0" applyFill="0" applyBorder="0" applyAlignment="0" applyProtection="0"/>
    <xf numFmtId="0" fontId="3" fillId="3" borderId="0" applyNumberFormat="0" applyFont="0" applyAlignment="0">
      <alignment horizontal="center" vertical="center" wrapText="1"/>
    </xf>
    <xf numFmtId="0" fontId="6" fillId="4" borderId="0" applyNumberFormat="0" applyBorder="0" applyProtection="0">
      <alignment vertical="center" wrapText="1"/>
    </xf>
    <xf numFmtId="1" fontId="3" fillId="3" borderId="0" applyFont="0" applyFill="0" applyBorder="0" applyAlignment="0"/>
    <xf numFmtId="14" fontId="3" fillId="0" borderId="0" applyFont="0" applyFill="0" applyBorder="0" applyAlignment="0"/>
    <xf numFmtId="164" fontId="3" fillId="2" borderId="0" applyFont="0" applyFill="0" applyBorder="0" applyProtection="0">
      <alignment horizontal="right" indent="2"/>
    </xf>
    <xf numFmtId="0" fontId="8" fillId="6" borderId="0" applyFill="0" applyBorder="0" applyProtection="0">
      <alignment horizontal="left" vertical="center" wrapText="1" indent="1"/>
    </xf>
    <xf numFmtId="0" fontId="10" fillId="0" borderId="5">
      <alignment vertical="center"/>
    </xf>
    <xf numFmtId="0" fontId="11" fillId="5" borderId="0" applyFill="0" applyProtection="0">
      <alignment horizontal="center" vertical="center" wrapText="1"/>
    </xf>
    <xf numFmtId="0" fontId="1" fillId="0" borderId="0"/>
    <xf numFmtId="0" fontId="22" fillId="0" borderId="0" applyNumberFormat="0" applyFill="0" applyBorder="0" applyAlignment="0" applyProtection="0"/>
  </cellStyleXfs>
  <cellXfs count="160">
    <xf numFmtId="0" fontId="0" fillId="0" borderId="0" xfId="0"/>
    <xf numFmtId="0" fontId="12" fillId="0" borderId="0" xfId="0" applyFont="1"/>
    <xf numFmtId="0" fontId="13" fillId="0" borderId="0" xfId="13" applyFont="1" applyFill="1" applyBorder="1" applyAlignment="1">
      <alignment vertical="center" wrapText="1"/>
    </xf>
    <xf numFmtId="0" fontId="15" fillId="0" borderId="0" xfId="2" applyFont="1" applyBorder="1">
      <alignment vertical="center"/>
    </xf>
    <xf numFmtId="0" fontId="15" fillId="0" borderId="0" xfId="2" applyFont="1" applyFill="1" applyBorder="1">
      <alignment vertical="center"/>
    </xf>
    <xf numFmtId="0" fontId="18" fillId="0" borderId="0" xfId="5" applyFont="1" applyBorder="1">
      <alignment vertical="center"/>
    </xf>
    <xf numFmtId="0" fontId="20" fillId="0" borderId="0" xfId="0" applyFont="1"/>
    <xf numFmtId="0" fontId="12" fillId="0" borderId="7" xfId="0" applyFont="1" applyBorder="1"/>
    <xf numFmtId="0" fontId="12" fillId="0" borderId="15" xfId="0" applyFont="1" applyBorder="1" applyAlignment="1">
      <alignment vertical="center"/>
    </xf>
    <xf numFmtId="0" fontId="21" fillId="0" borderId="0" xfId="15" applyFont="1" applyFill="1">
      <alignment horizontal="center" vertical="center" wrapText="1"/>
    </xf>
    <xf numFmtId="1" fontId="20" fillId="0" borderId="0" xfId="10" applyFont="1" applyFill="1" applyBorder="1" applyAlignment="1">
      <alignment horizontal="center" vertical="center"/>
    </xf>
    <xf numFmtId="14" fontId="20" fillId="0" borderId="0" xfId="11" applyFont="1" applyFill="1" applyBorder="1" applyAlignment="1">
      <alignment horizontal="center" vertical="center"/>
    </xf>
    <xf numFmtId="164" fontId="20" fillId="0" borderId="0" xfId="12" applyFont="1" applyFill="1" applyBorder="1" applyAlignment="1">
      <alignment horizontal="right" vertical="center" indent="2"/>
    </xf>
    <xf numFmtId="164" fontId="20" fillId="0" borderId="0" xfId="12" applyFont="1" applyFill="1" applyBorder="1" applyAlignment="1">
      <alignment horizontal="center" vertical="center"/>
    </xf>
    <xf numFmtId="164" fontId="20" fillId="0" borderId="0" xfId="12" applyFont="1" applyFill="1" applyBorder="1" applyAlignment="1">
      <alignment horizontal="right" vertical="center" indent="3"/>
    </xf>
    <xf numFmtId="0" fontId="24" fillId="0" borderId="0" xfId="2" applyFont="1" applyFill="1" applyBorder="1">
      <alignment vertical="center"/>
    </xf>
    <xf numFmtId="1" fontId="27" fillId="0" borderId="0" xfId="10" applyFont="1" applyFill="1" applyBorder="1" applyAlignment="1">
      <alignment horizontal="center" vertical="center"/>
    </xf>
    <xf numFmtId="14" fontId="27" fillId="0" borderId="0" xfId="11" applyFont="1" applyFill="1" applyBorder="1" applyAlignment="1">
      <alignment horizontal="center" vertical="center"/>
    </xf>
    <xf numFmtId="164" fontId="27" fillId="0" borderId="0" xfId="12" applyFont="1" applyFill="1" applyBorder="1" applyAlignment="1">
      <alignment horizontal="right" vertical="center" indent="2"/>
    </xf>
    <xf numFmtId="164" fontId="27" fillId="0" borderId="0" xfId="12" applyFont="1" applyFill="1" applyBorder="1" applyAlignment="1">
      <alignment horizontal="center" vertical="center"/>
    </xf>
    <xf numFmtId="164" fontId="27" fillId="0" borderId="0" xfId="12" applyFont="1" applyFill="1" applyBorder="1" applyAlignment="1">
      <alignment horizontal="right" vertical="center" indent="3"/>
    </xf>
    <xf numFmtId="0" fontId="28" fillId="0" borderId="0" xfId="0" applyFont="1"/>
    <xf numFmtId="0" fontId="29" fillId="0" borderId="0" xfId="0" applyFont="1"/>
    <xf numFmtId="0" fontId="30" fillId="0" borderId="0" xfId="0" applyFont="1" applyAlignment="1">
      <alignment horizontal="left"/>
    </xf>
    <xf numFmtId="0" fontId="31" fillId="0" borderId="0" xfId="0" applyFont="1"/>
    <xf numFmtId="0" fontId="31" fillId="7" borderId="24" xfId="0" applyFont="1" applyFill="1" applyBorder="1"/>
    <xf numFmtId="0" fontId="31" fillId="7" borderId="25" xfId="0" applyFont="1" applyFill="1" applyBorder="1"/>
    <xf numFmtId="0" fontId="31" fillId="7" borderId="26" xfId="0" applyFont="1" applyFill="1" applyBorder="1"/>
    <xf numFmtId="0" fontId="31" fillId="7" borderId="27" xfId="0" applyFont="1" applyFill="1" applyBorder="1"/>
    <xf numFmtId="0" fontId="31" fillId="7" borderId="28" xfId="0" applyFont="1" applyFill="1" applyBorder="1"/>
    <xf numFmtId="0" fontId="31" fillId="0" borderId="0" xfId="0" applyFont="1" applyAlignment="1">
      <alignment wrapText="1"/>
    </xf>
    <xf numFmtId="0" fontId="35" fillId="0" borderId="0" xfId="17" applyFont="1" applyFill="1" applyBorder="1"/>
    <xf numFmtId="0" fontId="31" fillId="0" borderId="0" xfId="0" applyFont="1" applyAlignment="1">
      <alignment vertical="top" wrapText="1"/>
    </xf>
    <xf numFmtId="0" fontId="31" fillId="0" borderId="0" xfId="0" applyFont="1" applyAlignment="1">
      <alignment horizontal="center"/>
    </xf>
    <xf numFmtId="165" fontId="31" fillId="0" borderId="0" xfId="0" applyNumberFormat="1" applyFont="1" applyAlignment="1">
      <alignment horizontal="center"/>
    </xf>
    <xf numFmtId="9" fontId="31" fillId="7" borderId="16" xfId="0" applyNumberFormat="1" applyFont="1" applyFill="1" applyBorder="1" applyAlignment="1">
      <alignment horizontal="center"/>
    </xf>
    <xf numFmtId="14" fontId="38" fillId="7" borderId="16" xfId="0" applyNumberFormat="1" applyFont="1" applyFill="1" applyBorder="1"/>
    <xf numFmtId="0" fontId="33" fillId="0" borderId="0" xfId="0" applyFont="1" applyAlignment="1">
      <alignment horizontal="center"/>
    </xf>
    <xf numFmtId="0" fontId="35" fillId="0" borderId="0" xfId="17" applyFont="1" applyFill="1" applyBorder="1" applyAlignment="1"/>
    <xf numFmtId="0" fontId="31" fillId="7" borderId="0" xfId="0" applyFont="1" applyFill="1"/>
    <xf numFmtId="0" fontId="34" fillId="7" borderId="16" xfId="0" applyFont="1" applyFill="1" applyBorder="1" applyAlignment="1">
      <alignment horizontal="center"/>
    </xf>
    <xf numFmtId="0" fontId="31" fillId="7" borderId="16" xfId="0" applyFont="1" applyFill="1" applyBorder="1" applyAlignment="1">
      <alignment horizontal="center"/>
    </xf>
    <xf numFmtId="0" fontId="31" fillId="7" borderId="16" xfId="0" applyFont="1" applyFill="1" applyBorder="1"/>
    <xf numFmtId="0" fontId="36" fillId="7" borderId="16" xfId="0" applyFont="1" applyFill="1" applyBorder="1"/>
    <xf numFmtId="0" fontId="33" fillId="7" borderId="0" xfId="0" applyFont="1" applyFill="1" applyAlignment="1">
      <alignment horizontal="center"/>
    </xf>
    <xf numFmtId="0" fontId="31" fillId="7" borderId="0" xfId="0" applyFont="1" applyFill="1" applyAlignment="1">
      <alignment horizontal="left"/>
    </xf>
    <xf numFmtId="0" fontId="33" fillId="7" borderId="24" xfId="0" applyFont="1" applyFill="1" applyBorder="1" applyAlignment="1">
      <alignment horizontal="center"/>
    </xf>
    <xf numFmtId="0" fontId="33" fillId="7" borderId="25" xfId="0" applyFont="1" applyFill="1" applyBorder="1" applyAlignment="1">
      <alignment horizontal="center"/>
    </xf>
    <xf numFmtId="14" fontId="38" fillId="7" borderId="29" xfId="0" applyNumberFormat="1" applyFont="1" applyFill="1" applyBorder="1"/>
    <xf numFmtId="14" fontId="38" fillId="0" borderId="0" xfId="0" applyNumberFormat="1" applyFont="1"/>
    <xf numFmtId="0" fontId="38" fillId="0" borderId="0" xfId="0" applyFont="1"/>
    <xf numFmtId="0" fontId="37" fillId="7" borderId="17" xfId="0" applyFont="1" applyFill="1" applyBorder="1" applyAlignment="1">
      <alignment horizontal="center"/>
    </xf>
    <xf numFmtId="0" fontId="37" fillId="7" borderId="23" xfId="0" applyFont="1" applyFill="1" applyBorder="1" applyAlignment="1">
      <alignment horizontal="center"/>
    </xf>
    <xf numFmtId="0" fontId="38" fillId="7" borderId="16" xfId="0" applyFont="1" applyFill="1" applyBorder="1" applyAlignment="1">
      <alignment horizontal="center"/>
    </xf>
    <xf numFmtId="0" fontId="38" fillId="7" borderId="23" xfId="0" applyFont="1" applyFill="1" applyBorder="1" applyAlignment="1">
      <alignment horizontal="center"/>
    </xf>
    <xf numFmtId="14" fontId="38" fillId="7" borderId="23" xfId="0" applyNumberFormat="1" applyFont="1" applyFill="1" applyBorder="1"/>
    <xf numFmtId="14" fontId="38" fillId="7" borderId="26" xfId="0" applyNumberFormat="1" applyFont="1" applyFill="1" applyBorder="1"/>
    <xf numFmtId="14" fontId="38" fillId="7" borderId="17" xfId="0" applyNumberFormat="1" applyFont="1" applyFill="1" applyBorder="1"/>
    <xf numFmtId="0" fontId="38" fillId="7" borderId="26" xfId="0" applyFont="1" applyFill="1" applyBorder="1"/>
    <xf numFmtId="0" fontId="38" fillId="7" borderId="17" xfId="0" applyFont="1" applyFill="1" applyBorder="1"/>
    <xf numFmtId="0" fontId="38" fillId="7" borderId="20" xfId="0" applyFont="1" applyFill="1" applyBorder="1"/>
    <xf numFmtId="0" fontId="37" fillId="7" borderId="26" xfId="0" applyFont="1" applyFill="1" applyBorder="1" applyAlignment="1">
      <alignment horizontal="center"/>
    </xf>
    <xf numFmtId="0" fontId="33" fillId="7" borderId="16" xfId="0" applyFont="1" applyFill="1" applyBorder="1" applyAlignment="1">
      <alignment horizontal="center"/>
    </xf>
    <xf numFmtId="0" fontId="36" fillId="0" borderId="0" xfId="0" applyFont="1" applyAlignment="1">
      <alignment wrapText="1"/>
    </xf>
    <xf numFmtId="0" fontId="37" fillId="7" borderId="16" xfId="0" applyFont="1" applyFill="1" applyBorder="1" applyAlignment="1">
      <alignment horizontal="center"/>
    </xf>
    <xf numFmtId="14" fontId="43" fillId="0" borderId="0" xfId="11" applyFont="1" applyFill="1" applyBorder="1" applyAlignment="1">
      <alignment horizontal="right" indent="1"/>
    </xf>
    <xf numFmtId="164" fontId="42" fillId="7" borderId="6" xfId="7" applyFont="1" applyFill="1" applyBorder="1" applyAlignment="1">
      <alignment horizontal="right" vertical="center" indent="1"/>
    </xf>
    <xf numFmtId="10" fontId="42" fillId="7" borderId="5" xfId="6" applyFont="1" applyFill="1" applyBorder="1" applyAlignment="1">
      <alignment horizontal="right" vertical="center" indent="1"/>
    </xf>
    <xf numFmtId="1" fontId="42" fillId="7" borderId="5" xfId="10" applyFont="1" applyFill="1" applyBorder="1" applyAlignment="1">
      <alignment horizontal="right" vertical="center" indent="1"/>
    </xf>
    <xf numFmtId="14" fontId="42" fillId="7" borderId="9" xfId="11" applyFont="1" applyFill="1" applyBorder="1" applyAlignment="1">
      <alignment horizontal="right" vertical="center" indent="1"/>
    </xf>
    <xf numFmtId="164" fontId="26" fillId="7" borderId="0" xfId="7" applyFont="1" applyFill="1" applyBorder="1" applyAlignment="1">
      <alignment horizontal="right" vertical="center" indent="1"/>
    </xf>
    <xf numFmtId="0" fontId="24" fillId="0" borderId="15" xfId="2" applyFont="1" applyFill="1" applyBorder="1" applyAlignment="1">
      <alignment horizontal="left" vertical="center" indent="1"/>
    </xf>
    <xf numFmtId="0" fontId="14" fillId="0" borderId="15" xfId="2" applyFont="1" applyFill="1" applyBorder="1" applyAlignment="1">
      <alignment horizontal="left" vertical="center" indent="1"/>
    </xf>
    <xf numFmtId="0" fontId="15" fillId="0" borderId="15" xfId="2" applyFont="1" applyFill="1" applyBorder="1" applyAlignment="1">
      <alignment horizontal="left" vertical="center" indent="1"/>
    </xf>
    <xf numFmtId="0" fontId="44" fillId="0" borderId="0" xfId="2" applyFont="1" applyFill="1" applyBorder="1" applyAlignment="1">
      <alignment vertical="center" wrapText="1"/>
    </xf>
    <xf numFmtId="0" fontId="16" fillId="0" borderId="14" xfId="5" applyFont="1" applyBorder="1">
      <alignment vertical="center"/>
    </xf>
    <xf numFmtId="1" fontId="46" fillId="0" borderId="0" xfId="10" applyFont="1" applyFill="1" applyAlignment="1">
      <alignment horizontal="center" vertical="center"/>
    </xf>
    <xf numFmtId="14" fontId="46" fillId="0" borderId="0" xfId="11" applyFont="1" applyAlignment="1">
      <alignment horizontal="center" vertical="center"/>
    </xf>
    <xf numFmtId="164" fontId="46" fillId="0" borderId="0" xfId="12" applyFont="1" applyFill="1" applyAlignment="1">
      <alignment horizontal="right" vertical="center" indent="2"/>
    </xf>
    <xf numFmtId="164" fontId="46" fillId="0" borderId="0" xfId="12" applyFont="1" applyFill="1" applyAlignment="1">
      <alignment horizontal="center" vertical="center"/>
    </xf>
    <xf numFmtId="164" fontId="46" fillId="0" borderId="0" xfId="12" applyFont="1" applyFill="1" applyAlignment="1">
      <alignment horizontal="right" vertical="center" indent="3"/>
    </xf>
    <xf numFmtId="0" fontId="40" fillId="7" borderId="27" xfId="17" applyFont="1" applyFill="1" applyBorder="1"/>
    <xf numFmtId="0" fontId="40" fillId="7" borderId="0" xfId="17" applyFont="1" applyFill="1" applyBorder="1"/>
    <xf numFmtId="0" fontId="31" fillId="7" borderId="24" xfId="0" applyFont="1" applyFill="1" applyBorder="1" applyAlignment="1">
      <alignment horizontal="left"/>
    </xf>
    <xf numFmtId="0" fontId="31" fillId="7" borderId="25" xfId="0" applyFont="1" applyFill="1" applyBorder="1" applyAlignment="1">
      <alignment horizontal="left"/>
    </xf>
    <xf numFmtId="0" fontId="40" fillId="7" borderId="24" xfId="17" applyFont="1" applyFill="1" applyBorder="1"/>
    <xf numFmtId="0" fontId="40" fillId="7" borderId="25" xfId="17" applyFont="1" applyFill="1" applyBorder="1"/>
    <xf numFmtId="0" fontId="40" fillId="7" borderId="26" xfId="17" applyFont="1" applyFill="1" applyBorder="1"/>
    <xf numFmtId="0" fontId="40" fillId="7" borderId="28" xfId="17" applyFont="1" applyFill="1" applyBorder="1"/>
    <xf numFmtId="0" fontId="12" fillId="7" borderId="24" xfId="0" applyFont="1" applyFill="1" applyBorder="1"/>
    <xf numFmtId="166" fontId="34" fillId="7" borderId="23" xfId="0" applyNumberFormat="1" applyFont="1" applyFill="1" applyBorder="1" applyAlignment="1">
      <alignment horizontal="center"/>
    </xf>
    <xf numFmtId="166" fontId="31" fillId="7" borderId="16" xfId="0" applyNumberFormat="1" applyFont="1" applyFill="1" applyBorder="1" applyAlignment="1">
      <alignment horizontal="center"/>
    </xf>
    <xf numFmtId="10" fontId="34" fillId="7" borderId="23" xfId="0" applyNumberFormat="1" applyFont="1" applyFill="1" applyBorder="1" applyAlignment="1">
      <alignment horizontal="center"/>
    </xf>
    <xf numFmtId="0" fontId="34" fillId="7" borderId="23" xfId="0" applyFont="1" applyFill="1" applyBorder="1" applyAlignment="1">
      <alignment horizontal="center"/>
    </xf>
    <xf numFmtId="10" fontId="31" fillId="7" borderId="16" xfId="0" applyNumberFormat="1" applyFont="1" applyFill="1" applyBorder="1" applyAlignment="1">
      <alignment horizontal="center"/>
    </xf>
    <xf numFmtId="166" fontId="34" fillId="7" borderId="16" xfId="0" applyNumberFormat="1" applyFont="1" applyFill="1" applyBorder="1" applyAlignment="1">
      <alignment horizontal="center"/>
    </xf>
    <xf numFmtId="0" fontId="30" fillId="0" borderId="0" xfId="0" applyFont="1" applyAlignment="1">
      <alignment horizontal="right"/>
    </xf>
    <xf numFmtId="0" fontId="45" fillId="7" borderId="0" xfId="13" applyFont="1" applyFill="1" applyBorder="1" applyAlignment="1">
      <alignment vertical="center"/>
    </xf>
    <xf numFmtId="0" fontId="13" fillId="7" borderId="0" xfId="13" applyFont="1" applyFill="1" applyBorder="1" applyAlignment="1">
      <alignment vertical="center" wrapText="1"/>
    </xf>
    <xf numFmtId="0" fontId="0" fillId="0" borderId="0" xfId="0" applyAlignment="1">
      <alignment horizontal="center"/>
    </xf>
    <xf numFmtId="0" fontId="30" fillId="0" borderId="0" xfId="0" applyFont="1" applyAlignment="1">
      <alignment horizontal="left" wrapText="1"/>
    </xf>
    <xf numFmtId="0" fontId="31" fillId="7" borderId="18" xfId="0" applyFont="1" applyFill="1" applyBorder="1" applyAlignment="1">
      <alignment horizontal="center"/>
    </xf>
    <xf numFmtId="0" fontId="31" fillId="7" borderId="19" xfId="0" applyFont="1" applyFill="1" applyBorder="1" applyAlignment="1">
      <alignment horizontal="center"/>
    </xf>
    <xf numFmtId="14" fontId="34" fillId="7" borderId="18" xfId="0" applyNumberFormat="1" applyFont="1" applyFill="1" applyBorder="1" applyAlignment="1">
      <alignment horizontal="center"/>
    </xf>
    <xf numFmtId="14" fontId="34" fillId="7" borderId="19" xfId="0" applyNumberFormat="1" applyFont="1" applyFill="1" applyBorder="1" applyAlignment="1">
      <alignment horizontal="center"/>
    </xf>
    <xf numFmtId="0" fontId="33" fillId="7" borderId="18" xfId="0" applyFont="1" applyFill="1" applyBorder="1" applyAlignment="1">
      <alignment horizontal="center"/>
    </xf>
    <xf numFmtId="0" fontId="33" fillId="7" borderId="19" xfId="0" applyFont="1" applyFill="1" applyBorder="1" applyAlignment="1">
      <alignment horizontal="center"/>
    </xf>
    <xf numFmtId="0" fontId="34" fillId="7" borderId="17" xfId="0" applyFont="1" applyFill="1" applyBorder="1" applyAlignment="1">
      <alignment horizontal="center"/>
    </xf>
    <xf numFmtId="0" fontId="34" fillId="7" borderId="18" xfId="0" applyFont="1" applyFill="1" applyBorder="1" applyAlignment="1">
      <alignment horizontal="center"/>
    </xf>
    <xf numFmtId="0" fontId="31" fillId="7" borderId="17" xfId="0" applyFont="1" applyFill="1" applyBorder="1" applyAlignment="1">
      <alignment horizontal="center"/>
    </xf>
    <xf numFmtId="0" fontId="31" fillId="0" borderId="0" xfId="0" applyFont="1" applyAlignment="1">
      <alignment horizontal="right"/>
    </xf>
    <xf numFmtId="0" fontId="33" fillId="7" borderId="20" xfId="0" applyFont="1" applyFill="1" applyBorder="1" applyAlignment="1">
      <alignment horizontal="center"/>
    </xf>
    <xf numFmtId="0" fontId="33" fillId="7" borderId="21" xfId="0" applyFont="1" applyFill="1" applyBorder="1" applyAlignment="1">
      <alignment horizontal="center"/>
    </xf>
    <xf numFmtId="0" fontId="33" fillId="7" borderId="22" xfId="0" applyFont="1" applyFill="1" applyBorder="1" applyAlignment="1">
      <alignment horizontal="center"/>
    </xf>
    <xf numFmtId="0" fontId="32" fillId="0" borderId="0" xfId="0" applyFont="1" applyAlignment="1">
      <alignment horizontal="left"/>
    </xf>
    <xf numFmtId="0" fontId="33" fillId="7" borderId="17" xfId="0" applyFont="1" applyFill="1" applyBorder="1" applyAlignment="1">
      <alignment horizontal="center"/>
    </xf>
    <xf numFmtId="14" fontId="34" fillId="7" borderId="17" xfId="0" applyNumberFormat="1" applyFont="1" applyFill="1" applyBorder="1" applyAlignment="1">
      <alignment horizontal="center"/>
    </xf>
    <xf numFmtId="0" fontId="36" fillId="0" borderId="0" xfId="0" applyFont="1" applyAlignment="1">
      <alignment wrapText="1"/>
    </xf>
    <xf numFmtId="0" fontId="36" fillId="0" borderId="27" xfId="0" applyFont="1" applyBorder="1" applyAlignment="1">
      <alignment horizontal="left" wrapText="1"/>
    </xf>
    <xf numFmtId="0" fontId="36" fillId="0" borderId="27" xfId="0" applyFont="1" applyBorder="1" applyAlignment="1">
      <alignment wrapText="1"/>
    </xf>
    <xf numFmtId="0" fontId="33" fillId="7" borderId="16" xfId="0" applyFont="1" applyFill="1" applyBorder="1" applyAlignment="1">
      <alignment horizontal="center"/>
    </xf>
    <xf numFmtId="0" fontId="34" fillId="7" borderId="23" xfId="0" applyFont="1" applyFill="1" applyBorder="1" applyAlignment="1">
      <alignment horizontal="center"/>
    </xf>
    <xf numFmtId="0" fontId="31" fillId="7" borderId="16" xfId="0" applyFont="1" applyFill="1" applyBorder="1" applyAlignment="1">
      <alignment horizontal="center"/>
    </xf>
    <xf numFmtId="0" fontId="37" fillId="7" borderId="16" xfId="0" applyFont="1" applyFill="1" applyBorder="1" applyAlignment="1">
      <alignment horizontal="center"/>
    </xf>
    <xf numFmtId="0" fontId="41" fillId="7" borderId="16" xfId="0" applyFont="1" applyFill="1" applyBorder="1" applyAlignment="1">
      <alignment horizontal="center"/>
    </xf>
    <xf numFmtId="0" fontId="41" fillId="7" borderId="23" xfId="0" applyFont="1" applyFill="1" applyBorder="1" applyAlignment="1">
      <alignment horizontal="center"/>
    </xf>
    <xf numFmtId="0" fontId="40" fillId="7" borderId="0" xfId="17" applyFont="1" applyFill="1" applyBorder="1" applyAlignment="1"/>
    <xf numFmtId="0" fontId="40" fillId="7" borderId="27" xfId="17" applyFont="1" applyFill="1" applyBorder="1" applyAlignment="1"/>
    <xf numFmtId="166" fontId="31" fillId="7" borderId="17" xfId="0" applyNumberFormat="1" applyFont="1" applyFill="1" applyBorder="1" applyAlignment="1">
      <alignment horizontal="center"/>
    </xf>
    <xf numFmtId="166" fontId="31" fillId="7" borderId="18" xfId="0" applyNumberFormat="1" applyFont="1" applyFill="1" applyBorder="1" applyAlignment="1">
      <alignment horizontal="center"/>
    </xf>
    <xf numFmtId="0" fontId="33" fillId="7" borderId="17" xfId="0" applyFont="1" applyFill="1" applyBorder="1" applyAlignment="1">
      <alignment horizontal="center" wrapText="1"/>
    </xf>
    <xf numFmtId="0" fontId="33" fillId="7" borderId="18" xfId="0" applyFont="1" applyFill="1" applyBorder="1" applyAlignment="1">
      <alignment horizontal="center" wrapText="1"/>
    </xf>
    <xf numFmtId="0" fontId="34" fillId="7" borderId="19" xfId="0" applyFont="1" applyFill="1" applyBorder="1" applyAlignment="1">
      <alignment horizontal="center"/>
    </xf>
    <xf numFmtId="166" fontId="34" fillId="7" borderId="17" xfId="0" applyNumberFormat="1" applyFont="1" applyFill="1" applyBorder="1" applyAlignment="1">
      <alignment horizontal="center"/>
    </xf>
    <xf numFmtId="166" fontId="34" fillId="7" borderId="18" xfId="0" applyNumberFormat="1" applyFont="1" applyFill="1" applyBorder="1" applyAlignment="1">
      <alignment horizontal="center"/>
    </xf>
    <xf numFmtId="0" fontId="16" fillId="0" borderId="13" xfId="5" applyFont="1" applyBorder="1" applyAlignment="1">
      <alignment horizontal="left" vertical="center" indent="1"/>
    </xf>
    <xf numFmtId="0" fontId="25" fillId="0" borderId="0" xfId="5" applyFont="1" applyBorder="1" applyAlignment="1">
      <alignment horizontal="left" vertical="center" indent="1"/>
    </xf>
    <xf numFmtId="0" fontId="16" fillId="0" borderId="9" xfId="5" applyFont="1" applyBorder="1" applyAlignment="1">
      <alignment horizontal="left" vertical="center" indent="1"/>
    </xf>
    <xf numFmtId="0" fontId="16" fillId="0" borderId="12" xfId="5" applyFont="1" applyBorder="1" applyAlignment="1">
      <alignment horizontal="left" vertical="center" indent="1"/>
    </xf>
    <xf numFmtId="164" fontId="17" fillId="0" borderId="9" xfId="8" applyNumberFormat="1" applyFont="1" applyFill="1" applyBorder="1" applyAlignment="1">
      <alignment horizontal="right" vertical="center" indent="1"/>
    </xf>
    <xf numFmtId="164" fontId="19" fillId="0" borderId="0" xfId="8" applyNumberFormat="1" applyFont="1" applyFill="1" applyAlignment="1">
      <alignment horizontal="right" indent="1"/>
    </xf>
    <xf numFmtId="0" fontId="25" fillId="0" borderId="0" xfId="3" applyFont="1" applyFill="1" applyBorder="1" applyAlignment="1">
      <alignment horizontal="left" vertical="top" indent="1"/>
    </xf>
    <xf numFmtId="0" fontId="26" fillId="7" borderId="0" xfId="3" applyFont="1" applyFill="1" applyBorder="1" applyAlignment="1">
      <alignment horizontal="right" vertical="center" indent="1"/>
    </xf>
    <xf numFmtId="0" fontId="16" fillId="0" borderId="14" xfId="5" applyFont="1" applyBorder="1" applyAlignment="1">
      <alignment horizontal="left" vertical="center" indent="1"/>
    </xf>
    <xf numFmtId="0" fontId="16" fillId="0" borderId="5" xfId="5" applyFont="1" applyBorder="1" applyAlignment="1">
      <alignment horizontal="left" vertical="center" indent="1"/>
    </xf>
    <xf numFmtId="0" fontId="16" fillId="0" borderId="11" xfId="5" applyFont="1" applyBorder="1" applyAlignment="1">
      <alignment horizontal="left" vertical="center" indent="1"/>
    </xf>
    <xf numFmtId="1" fontId="17" fillId="0" borderId="5" xfId="10" applyFont="1" applyFill="1" applyBorder="1" applyAlignment="1">
      <alignment horizontal="right" vertical="center" indent="1"/>
    </xf>
    <xf numFmtId="164" fontId="17" fillId="0" borderId="5" xfId="8" applyNumberFormat="1" applyFont="1" applyFill="1" applyBorder="1" applyAlignment="1">
      <alignment horizontal="right" vertical="center" indent="1"/>
    </xf>
    <xf numFmtId="0" fontId="16" fillId="5" borderId="6" xfId="5" applyFont="1" applyFill="1" applyBorder="1" applyAlignment="1">
      <alignment horizontal="left" vertical="center" indent="1"/>
    </xf>
    <xf numFmtId="0" fontId="16" fillId="5" borderId="10" xfId="5" applyFont="1" applyFill="1" applyBorder="1" applyAlignment="1">
      <alignment horizontal="left" vertical="center" indent="1"/>
    </xf>
    <xf numFmtId="164" fontId="17" fillId="0" borderId="8" xfId="8" applyNumberFormat="1" applyFont="1" applyFill="1" applyBorder="1" applyAlignment="1">
      <alignment horizontal="right" vertical="center" indent="1"/>
    </xf>
    <xf numFmtId="0" fontId="23" fillId="0" borderId="0" xfId="13" applyFont="1" applyFill="1" applyBorder="1" applyAlignment="1">
      <alignment horizontal="left" vertical="center" wrapText="1"/>
    </xf>
    <xf numFmtId="0" fontId="39" fillId="7" borderId="17" xfId="0" applyFont="1" applyFill="1" applyBorder="1" applyAlignment="1"/>
    <xf numFmtId="0" fontId="39" fillId="7" borderId="18" xfId="0" applyFont="1" applyFill="1" applyBorder="1" applyAlignment="1"/>
    <xf numFmtId="0" fontId="39" fillId="7" borderId="19" xfId="0" applyFont="1" applyFill="1" applyBorder="1" applyAlignment="1"/>
    <xf numFmtId="0" fontId="31" fillId="7" borderId="17" xfId="0" applyFont="1" applyFill="1" applyBorder="1" applyAlignment="1"/>
    <xf numFmtId="0" fontId="31" fillId="7" borderId="18" xfId="0" applyFont="1" applyFill="1" applyBorder="1" applyAlignment="1"/>
    <xf numFmtId="0" fontId="31" fillId="7" borderId="19" xfId="0" applyFont="1" applyFill="1" applyBorder="1" applyAlignment="1"/>
    <xf numFmtId="0" fontId="38" fillId="7" borderId="16" xfId="0" applyFont="1" applyFill="1" applyBorder="1" applyAlignment="1"/>
    <xf numFmtId="0" fontId="28" fillId="7" borderId="16" xfId="0" applyFont="1" applyFill="1" applyBorder="1" applyAlignment="1"/>
  </cellXfs>
  <cellStyles count="18">
    <cellStyle name="Amount" xfId="7" xr:uid="{00000000-0005-0000-0000-000000000000}"/>
    <cellStyle name="Date" xfId="11" xr:uid="{00000000-0005-0000-0000-000001000000}"/>
    <cellStyle name="Explanatory Text" xfId="5" builtinId="53" customBuiltin="1"/>
    <cellStyle name="Heading 1" xfId="1" builtinId="16" customBuiltin="1"/>
    <cellStyle name="Heading 2" xfId="2" builtinId="17" customBuiltin="1"/>
    <cellStyle name="Heading 3" xfId="3" builtinId="18" customBuiltin="1"/>
    <cellStyle name="Heading 4" xfId="9" builtinId="19" customBuiltin="1"/>
    <cellStyle name="Heading 4 Right aligned" xfId="13" xr:uid="{00000000-0005-0000-0000-000007000000}"/>
    <cellStyle name="Hyperlink" xfId="17" builtinId="8"/>
    <cellStyle name="Input" xfId="4" builtinId="20" customBuiltin="1"/>
    <cellStyle name="Loan Summary" xfId="8" xr:uid="{00000000-0005-0000-0000-000009000000}"/>
    <cellStyle name="Normal" xfId="0" builtinId="0" customBuiltin="1"/>
    <cellStyle name="Normal 2" xfId="16" xr:uid="{8EA648A3-1F9A-4261-A46C-F864A4A68F88}"/>
    <cellStyle name="Number" xfId="10" xr:uid="{00000000-0005-0000-0000-00000B000000}"/>
    <cellStyle name="Percent" xfId="6" builtinId="5" customBuiltin="1"/>
    <cellStyle name="Style 6" xfId="15" xr:uid="{B951F589-AD34-4A5A-AD93-BD9EF15BF323}"/>
    <cellStyle name="SubHead_4" xfId="14" xr:uid="{C3E1C124-5275-4C88-AFC2-C1F30B3DD92B}"/>
    <cellStyle name="Table Amount" xfId="12" xr:uid="{00000000-0005-0000-0000-00000D000000}"/>
  </cellStyles>
  <dxfs count="16">
    <dxf>
      <font>
        <strike val="0"/>
        <outline val="0"/>
        <shadow val="0"/>
        <u val="none"/>
        <vertAlign val="baseline"/>
        <name val="Arial"/>
        <family val="2"/>
        <scheme val="none"/>
      </font>
      <fill>
        <patternFill patternType="none">
          <fgColor indexed="64"/>
          <bgColor auto="1"/>
        </patternFill>
      </fill>
    </dxf>
    <dxf>
      <font>
        <strike val="0"/>
        <outline val="0"/>
        <shadow val="0"/>
        <u val="none"/>
        <vertAlign val="baseline"/>
        <name val="Arial"/>
        <family val="2"/>
        <scheme val="none"/>
      </font>
      <fill>
        <patternFill patternType="none">
          <fgColor indexed="64"/>
          <bgColor auto="1"/>
        </patternFill>
      </fill>
    </dxf>
    <dxf>
      <font>
        <strike val="0"/>
        <outline val="0"/>
        <shadow val="0"/>
        <u val="none"/>
        <vertAlign val="baseline"/>
        <name val="Arial"/>
        <family val="2"/>
        <scheme val="none"/>
      </font>
      <fill>
        <patternFill patternType="none">
          <fgColor indexed="64"/>
          <bgColor auto="1"/>
        </patternFill>
      </fill>
    </dxf>
    <dxf>
      <font>
        <strike val="0"/>
        <outline val="0"/>
        <shadow val="0"/>
        <u val="none"/>
        <vertAlign val="baseline"/>
        <name val="Arial"/>
        <family val="2"/>
        <scheme val="none"/>
      </font>
      <fill>
        <patternFill patternType="none">
          <fgColor indexed="64"/>
          <bgColor auto="1"/>
        </patternFill>
      </fill>
    </dxf>
    <dxf>
      <font>
        <strike val="0"/>
        <outline val="0"/>
        <shadow val="0"/>
        <u val="none"/>
        <vertAlign val="baseline"/>
        <name val="Arial"/>
        <family val="2"/>
        <scheme val="none"/>
      </font>
      <fill>
        <patternFill patternType="none">
          <fgColor indexed="64"/>
          <bgColor auto="1"/>
        </patternFill>
      </fill>
    </dxf>
    <dxf>
      <font>
        <strike val="0"/>
        <outline val="0"/>
        <shadow val="0"/>
        <u val="none"/>
        <vertAlign val="baseline"/>
        <name val="Arial"/>
        <family val="2"/>
        <scheme val="none"/>
      </font>
      <fill>
        <patternFill patternType="none">
          <fgColor indexed="64"/>
          <bgColor auto="1"/>
        </patternFill>
      </fill>
    </dxf>
    <dxf>
      <font>
        <strike val="0"/>
        <outline val="0"/>
        <shadow val="0"/>
        <u val="none"/>
        <vertAlign val="baseline"/>
        <name val="Arial"/>
        <family val="2"/>
        <scheme val="none"/>
      </font>
      <fill>
        <patternFill patternType="none">
          <fgColor indexed="64"/>
          <bgColor auto="1"/>
        </patternFill>
      </fill>
    </dxf>
    <dxf>
      <font>
        <strike val="0"/>
        <outline val="0"/>
        <shadow val="0"/>
        <u val="none"/>
        <vertAlign val="baseline"/>
        <name val="Arial"/>
        <family val="2"/>
        <scheme val="none"/>
      </font>
      <fill>
        <patternFill patternType="none">
          <fgColor indexed="64"/>
          <bgColor auto="1"/>
        </patternFill>
      </fill>
    </dxf>
    <dxf>
      <font>
        <strike val="0"/>
        <outline val="0"/>
        <shadow val="0"/>
        <u val="none"/>
        <vertAlign val="baseline"/>
        <name val="Arial"/>
        <family val="2"/>
        <scheme val="none"/>
      </font>
      <fill>
        <patternFill patternType="none">
          <fgColor indexed="64"/>
          <bgColor auto="1"/>
        </patternFill>
      </fill>
    </dxf>
    <dxf>
      <font>
        <strike val="0"/>
        <outline val="0"/>
        <shadow val="0"/>
        <u val="none"/>
        <vertAlign val="baseline"/>
        <name val="Arial"/>
        <family val="2"/>
        <scheme val="none"/>
      </font>
      <fill>
        <patternFill patternType="none">
          <fgColor indexed="64"/>
          <bgColor auto="1"/>
        </patternFill>
      </fill>
    </dxf>
    <dxf>
      <font>
        <strike val="0"/>
        <outline val="0"/>
        <shadow val="0"/>
        <u val="none"/>
        <vertAlign val="baseline"/>
        <name val="Arial"/>
        <family val="2"/>
        <scheme val="none"/>
      </font>
      <fill>
        <patternFill patternType="none">
          <fgColor indexed="64"/>
          <bgColor auto="1"/>
        </patternFill>
      </fill>
    </dxf>
    <dxf>
      <font>
        <strike val="0"/>
        <outline val="0"/>
        <shadow val="0"/>
        <u val="none"/>
        <vertAlign val="baseline"/>
        <sz val="14"/>
        <color theme="1" tint="0.34998626667073579"/>
        <name val="Arial"/>
        <family val="2"/>
        <scheme val="none"/>
      </font>
      <fill>
        <patternFill patternType="none">
          <fgColor indexed="64"/>
          <bgColor auto="1"/>
        </patternFill>
      </fill>
      <alignment vertical="center" textRotation="0" indent="0" justifyLastLine="0" shrinkToFit="0" readingOrder="0"/>
    </dxf>
    <dxf>
      <font>
        <color theme="0"/>
      </font>
      <fill>
        <patternFill>
          <bgColor theme="0"/>
        </patternFill>
      </fill>
      <border>
        <left/>
        <right/>
        <top/>
        <bottom/>
        <vertical/>
        <horizontal/>
      </border>
    </dxf>
    <dxf>
      <font>
        <color theme="1" tint="0.24994659260841701"/>
      </font>
      <border>
        <top style="double">
          <color theme="4"/>
        </top>
      </border>
    </dxf>
    <dxf>
      <font>
        <b/>
        <i val="0"/>
        <color theme="1" tint="0.34998626667073579"/>
      </font>
      <fill>
        <patternFill patternType="none">
          <fgColor indexed="64"/>
          <bgColor auto="1"/>
        </patternFill>
      </fill>
      <border>
        <left/>
        <right/>
        <top/>
        <bottom style="thin">
          <color auto="1"/>
        </bottom>
        <vertical style="thin">
          <color theme="2" tint="-9.9948118533890809E-2"/>
        </vertical>
        <horizontal style="thin">
          <color theme="2" tint="-9.9948118533890809E-2"/>
        </horizontal>
      </border>
    </dxf>
    <dxf>
      <font>
        <color theme="1" tint="0.24994659260841701"/>
      </font>
      <border>
        <left/>
        <right/>
        <top style="thin">
          <color theme="2" tint="-9.9948118533890809E-2"/>
        </top>
        <bottom style="thin">
          <color theme="2" tint="-9.9948118533890809E-2"/>
        </bottom>
        <vertical style="thin">
          <color theme="2" tint="-9.9948118533890809E-2"/>
        </vertical>
        <horizontal style="thin">
          <color theme="2" tint="-9.9948118533890809E-2"/>
        </horizontal>
      </border>
    </dxf>
  </dxfs>
  <tableStyles count="1" defaultTableStyle="TableStyleMedium2" defaultPivotStyle="PivotStyleLight16">
    <tableStyle name="Loan Amortization Schedule" pivot="0" count="3" xr9:uid="{00000000-0011-0000-FFFF-FFFF00000000}">
      <tableStyleElement type="wholeTable" dxfId="15"/>
      <tableStyleElement type="headerRow" dxfId="14"/>
      <tableStyleElement type="totalRow" dxfId="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000066"/>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FFE1E2"/>
      <rgbColor rgb="00FDF1DF"/>
      <rgbColor rgb="00FFCC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76B36"/>
      <color rgb="FFE0F0E0"/>
      <color rgb="FF0070C0"/>
      <color rgb="FFE7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Example Score Over Time</a:t>
            </a:r>
          </a:p>
        </c:rich>
      </c:tx>
      <c:overlay val="0"/>
      <c:spPr>
        <a:solidFill>
          <a:srgbClr val="FFFFFF"/>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Example Score</c:v>
          </c:tx>
          <c:spPr>
            <a:ln w="28575" cap="rnd">
              <a:solidFill>
                <a:srgbClr val="8EA9DB"/>
              </a:solidFill>
              <a:prstDash val="solid"/>
              <a:round/>
            </a:ln>
            <a:effectLst/>
          </c:spPr>
          <c:marker>
            <c:symbol val="circle"/>
            <c:size val="5"/>
            <c:spPr>
              <a:solidFill>
                <a:srgbClr val="4472C4"/>
              </a:solidFill>
              <a:ln w="9525">
                <a:solidFill>
                  <a:srgbClr val="4472C4"/>
                </a:solidFill>
                <a:prstDash val="solid"/>
              </a:ln>
              <a:effectLst/>
            </c:spPr>
          </c:marker>
          <c:cat>
            <c:numRef>
              <c:f>'Credit Score Tracking'!$C$7:$C$11</c:f>
              <c:numCache>
                <c:formatCode>m/d/yyyy</c:formatCode>
                <c:ptCount val="5"/>
                <c:pt idx="0">
                  <c:v>44267</c:v>
                </c:pt>
                <c:pt idx="1">
                  <c:v>44298</c:v>
                </c:pt>
                <c:pt idx="2">
                  <c:v>44328</c:v>
                </c:pt>
                <c:pt idx="3">
                  <c:v>44359</c:v>
                </c:pt>
                <c:pt idx="4">
                  <c:v>44389</c:v>
                </c:pt>
              </c:numCache>
            </c:numRef>
          </c:cat>
          <c:val>
            <c:numRef>
              <c:f>'Credit Score Tracking'!$D$7:$D$11</c:f>
              <c:numCache>
                <c:formatCode>General</c:formatCode>
                <c:ptCount val="5"/>
                <c:pt idx="0">
                  <c:v>700</c:v>
                </c:pt>
                <c:pt idx="1">
                  <c:v>725</c:v>
                </c:pt>
                <c:pt idx="2">
                  <c:v>756</c:v>
                </c:pt>
                <c:pt idx="3">
                  <c:v>745</c:v>
                </c:pt>
                <c:pt idx="4">
                  <c:v>760</c:v>
                </c:pt>
              </c:numCache>
            </c:numRef>
          </c:val>
          <c:smooth val="0"/>
          <c:extLst>
            <c:ext xmlns:c16="http://schemas.microsoft.com/office/drawing/2014/chart" uri="{C3380CC4-5D6E-409C-BE32-E72D297353CC}">
              <c16:uniqueId val="{00000002-C5ED-4581-B56F-2A604C306A08}"/>
            </c:ext>
          </c:extLst>
        </c:ser>
        <c:dLbls>
          <c:showLegendKey val="0"/>
          <c:showVal val="0"/>
          <c:showCatName val="0"/>
          <c:showSerName val="0"/>
          <c:showPercent val="0"/>
          <c:showBubbleSize val="0"/>
        </c:dLbls>
        <c:marker val="1"/>
        <c:smooth val="0"/>
        <c:axId val="348988760"/>
        <c:axId val="232776232"/>
      </c:lineChart>
      <c:dateAx>
        <c:axId val="348988760"/>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2776232"/>
        <c:crosses val="autoZero"/>
        <c:auto val="1"/>
        <c:lblOffset val="100"/>
        <c:baseTimeUnit val="months"/>
      </c:dateAx>
      <c:valAx>
        <c:axId val="232776232"/>
        <c:scaling>
          <c:orientation val="minMax"/>
          <c:max val="850"/>
          <c:min val="300"/>
        </c:scaling>
        <c:delete val="0"/>
        <c:axPos val="l"/>
        <c:majorGridlines>
          <c:spPr>
            <a:ln w="9525" cap="flat" cmpd="sng" algn="ctr">
              <a:solidFill>
                <a:schemeClr val="tx1">
                  <a:lumMod val="15000"/>
                  <a:lumOff val="85000"/>
                </a:schemeClr>
              </a:solidFill>
              <a:round/>
            </a:ln>
            <a:effectLst/>
          </c:spPr>
        </c:majorGridlines>
        <c:numFmt formatCode="#,##0_);\(#,##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8988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My Credit Score Over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My Credit Score</c:v>
          </c:tx>
          <c:spPr>
            <a:ln w="28575" cap="rnd">
              <a:solidFill>
                <a:srgbClr val="8EA9DB"/>
              </a:solidFill>
              <a:prstDash val="solid"/>
              <a:round/>
            </a:ln>
            <a:effectLst/>
          </c:spPr>
          <c:marker>
            <c:symbol val="circle"/>
            <c:size val="5"/>
            <c:spPr>
              <a:solidFill>
                <a:srgbClr val="4472C4"/>
              </a:solidFill>
              <a:ln w="9525">
                <a:solidFill>
                  <a:srgbClr val="4472C4"/>
                </a:solidFill>
                <a:prstDash val="solid"/>
              </a:ln>
              <a:effectLst/>
            </c:spPr>
          </c:marker>
          <c:cat>
            <c:numRef>
              <c:f>'Credit Score Tracking'!$C$21:$C$32</c:f>
              <c:numCache>
                <c:formatCode>m/d/yyyy</c:formatCode>
                <c:ptCount val="12"/>
              </c:numCache>
            </c:numRef>
          </c:cat>
          <c:val>
            <c:numRef>
              <c:f>'Credit Score Tracking'!$D$21:$D$32</c:f>
              <c:numCache>
                <c:formatCode>General</c:formatCode>
                <c:ptCount val="12"/>
              </c:numCache>
            </c:numRef>
          </c:val>
          <c:smooth val="0"/>
          <c:extLst>
            <c:ext xmlns:c16="http://schemas.microsoft.com/office/drawing/2014/chart" uri="{C3380CC4-5D6E-409C-BE32-E72D297353CC}">
              <c16:uniqueId val="{00000001-BE95-45B8-B85D-582F64B96548}"/>
            </c:ext>
          </c:extLst>
        </c:ser>
        <c:dLbls>
          <c:showLegendKey val="0"/>
          <c:showVal val="0"/>
          <c:showCatName val="0"/>
          <c:showSerName val="0"/>
          <c:showPercent val="0"/>
          <c:showBubbleSize val="0"/>
        </c:dLbls>
        <c:marker val="1"/>
        <c:smooth val="0"/>
        <c:axId val="934350408"/>
        <c:axId val="215662343"/>
      </c:lineChart>
      <c:catAx>
        <c:axId val="93435040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5662343"/>
        <c:crosses val="autoZero"/>
        <c:auto val="1"/>
        <c:lblAlgn val="ctr"/>
        <c:lblOffset val="100"/>
        <c:noMultiLvlLbl val="1"/>
      </c:catAx>
      <c:valAx>
        <c:axId val="215662343"/>
        <c:scaling>
          <c:orientation val="minMax"/>
          <c:max val="850"/>
          <c:min val="3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4350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38100</xdr:rowOff>
    </xdr:from>
    <xdr:to>
      <xdr:col>7</xdr:col>
      <xdr:colOff>9525</xdr:colOff>
      <xdr:row>0</xdr:row>
      <xdr:rowOff>1000125</xdr:rowOff>
    </xdr:to>
    <xdr:pic>
      <xdr:nvPicPr>
        <xdr:cNvPr id="3" name="Picture 2">
          <a:extLst>
            <a:ext uri="{FF2B5EF4-FFF2-40B4-BE49-F238E27FC236}">
              <a16:creationId xmlns:a16="http://schemas.microsoft.com/office/drawing/2014/main" id="{922D7AD8-1460-46EA-8ED9-0E2355440D0A}"/>
            </a:ext>
            <a:ext uri="{147F2762-F138-4A5C-976F-8EAC2B608ADB}">
              <a16:predDERef xmlns:a16="http://schemas.microsoft.com/office/drawing/2014/main" pred="{1E8D6B75-4727-41F2-8D59-73278780AF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38100"/>
          <a:ext cx="3638550" cy="962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3</xdr:row>
      <xdr:rowOff>0</xdr:rowOff>
    </xdr:from>
    <xdr:to>
      <xdr:col>12</xdr:col>
      <xdr:colOff>0</xdr:colOff>
      <xdr:row>14</xdr:row>
      <xdr:rowOff>19050</xdr:rowOff>
    </xdr:to>
    <xdr:graphicFrame macro="">
      <xdr:nvGraphicFramePr>
        <xdr:cNvPr id="39" name="Chart 5">
          <a:extLst>
            <a:ext uri="{FF2B5EF4-FFF2-40B4-BE49-F238E27FC236}">
              <a16:creationId xmlns:a16="http://schemas.microsoft.com/office/drawing/2014/main" id="{80A3C7DD-9AD5-4B99-BBA9-8D4A9B846E8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18</xdr:row>
      <xdr:rowOff>171450</xdr:rowOff>
    </xdr:from>
    <xdr:to>
      <xdr:col>14</xdr:col>
      <xdr:colOff>409575</xdr:colOff>
      <xdr:row>33</xdr:row>
      <xdr:rowOff>171450</xdr:rowOff>
    </xdr:to>
    <xdr:graphicFrame macro="">
      <xdr:nvGraphicFramePr>
        <xdr:cNvPr id="38" name="Chart 11">
          <a:extLst>
            <a:ext uri="{FF2B5EF4-FFF2-40B4-BE49-F238E27FC236}">
              <a16:creationId xmlns:a16="http://schemas.microsoft.com/office/drawing/2014/main" id="{F5279908-456E-4FEA-A6F2-F0D5C111F22E}"/>
            </a:ext>
            <a:ext uri="{147F2762-F138-4A5C-976F-8EAC2B608ADB}">
              <a16:predDERef xmlns:a16="http://schemas.microsoft.com/office/drawing/2014/main" pred="{80A3C7DD-9AD5-4B99-BBA9-8D4A9B846E8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CA382EF-BEF8-4FAC-BDE6-14E294B4CB3B}" name="PaymentSchedule3" displayName="PaymentSchedule3" ref="B13:K412" totalsRowShown="0" headerRowDxfId="11" dataDxfId="10" headerRowCellStyle="Style 6">
  <tableColumns count="10">
    <tableColumn id="1" xr3:uid="{34276CB7-3C34-4F7B-BA90-A3E3BDDC992A}" name="Payment Number" dataDxfId="9" dataCellStyle="Number">
      <calculatedColumnFormula>IF(LoanIsGood,IF(ROW()-ROW(PaymentSchedule3[[#Headers],[Payment Number]])&gt;ScheduledNumberOfPayments,"",ROW()-ROW(PaymentSchedule3[[#Headers],[Payment Number]])),"")</calculatedColumnFormula>
    </tableColumn>
    <tableColumn id="2" xr3:uid="{1403A054-F61D-429F-B1BB-4476EC6315CE}" name="Payment_x000a_Date" dataDxfId="8" dataCellStyle="Date">
      <calculatedColumnFormula>IF(PaymentSchedule3[[#This Row],[Payment Number]]&lt;&gt;"",EOMONTH(LoanStartDate,ROW(PaymentSchedule3[[#This Row],[Payment Number]])-ROW(PaymentSchedule3[[#Headers],[Payment Number]])-2)+DAY(LoanStartDate),"")</calculatedColumnFormula>
    </tableColumn>
    <tableColumn id="3" xr3:uid="{E67FFDE2-0DC2-4D6E-AF3F-C5A588B48155}" name="Beginning_x000a_Balance" dataDxfId="7" dataCellStyle="Table Amount">
      <calculatedColumnFormula>IF(PaymentSchedule3[[#This Row],[Payment Number]]&lt;&gt;"",IF(ROW()-ROW(PaymentSchedule3[[#Headers],[Beginning
Balance]])=1,LoanAmount,INDEX(PaymentSchedule3[Ending
Balance],ROW()-ROW(PaymentSchedule3[[#Headers],[Beginning
Balance]])-1)),"")</calculatedColumnFormula>
    </tableColumn>
    <tableColumn id="4" xr3:uid="{7F890269-E34F-4DDB-A395-4C6596B64B17}" name="Scheduled Payment" dataDxfId="6" dataCellStyle="Table Amount">
      <calculatedColumnFormula>IF(PaymentSchedule3[[#This Row],[Payment Number]]&lt;&gt;"",ScheduledPayment,"")</calculatedColumnFormula>
    </tableColumn>
    <tableColumn id="5" xr3:uid="{931027E7-8C19-4466-9D4A-F9288DA86D21}" name="Extra_x000a_Payment" dataDxfId="5" dataCellStyle="Table Amount">
      <calculatedColumnFormula>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calculatedColumnFormula>
    </tableColumn>
    <tableColumn id="6" xr3:uid="{CC5B15AD-AB99-402B-813B-ED379DF9B554}" name="Total_x000a_Payment" dataDxfId="4" dataCellStyle="Table Amount">
      <calculatedColumnFormula>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calculatedColumnFormula>
    </tableColumn>
    <tableColumn id="7" xr3:uid="{56A64BC0-073E-48F7-BD63-28B35D636790}" name="Principal" dataDxfId="3" dataCellStyle="Table Amount">
      <calculatedColumnFormula>IF(PaymentSchedule3[[#This Row],[Payment Number]]&lt;&gt;"",PaymentSchedule3[[#This Row],[Total
Payment]]-PaymentSchedule3[[#This Row],[Interest]],"")</calculatedColumnFormula>
    </tableColumn>
    <tableColumn id="8" xr3:uid="{4A9CA4D4-2346-4A75-8123-A968977AF4B8}" name="Interest" dataDxfId="2" dataCellStyle="Table Amount">
      <calculatedColumnFormula>IF(PaymentSchedule3[[#This Row],[Payment Number]]&lt;&gt;"",PaymentSchedule3[[#This Row],[Beginning
Balance]]*(InterestRate/PaymentsPerYear),"")</calculatedColumnFormula>
    </tableColumn>
    <tableColumn id="9" xr3:uid="{C39E71DF-B719-4486-AA13-11B7D11F817D}" name="Ending_x000a_Balance" dataDxfId="1" dataCellStyle="Table Amount">
      <calculatedColumnFormula>IF(PaymentSchedule3[[#This Row],[Payment Number]]&lt;&gt;"",IF(PaymentSchedule3[[#This Row],[Scheduled Payment]]+PaymentSchedule3[[#This Row],[Extra
Payment]]&lt;=PaymentSchedule3[[#This Row],[Beginning
Balance]],PaymentSchedule3[[#This Row],[Beginning
Balance]]-PaymentSchedule3[[#This Row],[Principal]],0),"")</calculatedColumnFormula>
    </tableColumn>
    <tableColumn id="10" xr3:uid="{FF2DDF66-04AB-4B2F-A770-16226B363CDF}" name="Cumulative_x000a_Interest" dataDxfId="0" dataCellStyle="Table Amount">
      <calculatedColumnFormula>IF(PaymentSchedule3[[#This Row],[Payment Number]]&lt;&gt;"",SUM(INDEX(PaymentSchedule3[Interest],1,1):PaymentSchedule3[[#This Row],[Interest]]),"")</calculatedColumnFormula>
    </tableColumn>
  </tableColumns>
  <tableStyleInfo name="Loan Amortization Schedule" showFirstColumn="0" showLastColumn="0" showRowStripes="1" showColumnStripes="0"/>
  <extLst>
    <ext xmlns:x14="http://schemas.microsoft.com/office/spreadsheetml/2009/9/main" uri="{504A1905-F514-4f6f-8877-14C23A59335A}">
      <x14:table altTextSummary="Track payment number, payment date, beginning balance, ending balance, scheduled payment, extra payment, principal amount, interest and cumulative interest amounts"/>
    </ext>
  </extLst>
</table>
</file>

<file path=xl/theme/theme1.xml><?xml version="1.0" encoding="utf-8"?>
<a:theme xmlns:a="http://schemas.openxmlformats.org/drawingml/2006/main" name="Office Theme">
  <a:themeElements>
    <a:clrScheme name="Custom 6">
      <a:dk1>
        <a:srgbClr val="000000"/>
      </a:dk1>
      <a:lt1>
        <a:srgbClr val="FFFFFF"/>
      </a:lt1>
      <a:dk2>
        <a:srgbClr val="635C50"/>
      </a:dk2>
      <a:lt2>
        <a:srgbClr val="E8E7E5"/>
      </a:lt2>
      <a:accent1>
        <a:srgbClr val="84C183"/>
      </a:accent1>
      <a:accent2>
        <a:srgbClr val="FCF600"/>
      </a:accent2>
      <a:accent3>
        <a:srgbClr val="82CECC"/>
      </a:accent3>
      <a:accent4>
        <a:srgbClr val="FFAD2E"/>
      </a:accent4>
      <a:accent5>
        <a:srgbClr val="E67342"/>
      </a:accent5>
      <a:accent6>
        <a:srgbClr val="0070C0"/>
      </a:accent6>
      <a:hlink>
        <a:srgbClr val="82CECC"/>
      </a:hlink>
      <a:folHlink>
        <a:srgbClr val="B580A1"/>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consumer.ftc.gov/articles/0153-choosing-credit-counselor" TargetMode="External"/><Relationship Id="rId2" Type="http://schemas.openxmlformats.org/officeDocument/2006/relationships/hyperlink" Target="https://www.consumerfinance.gov/ask-cfpb/are-there-laws-that-limit-what-debt-collectors-can-say-or-do-en-329/" TargetMode="External"/><Relationship Id="rId1" Type="http://schemas.openxmlformats.org/officeDocument/2006/relationships/hyperlink" Target="https://www.consumerfinance.gov/consumer-tools/debt-collection/"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AFED2-45E9-458A-9F55-8405423CFCEB}">
  <sheetPr>
    <tabColor rgb="FF4472C4"/>
  </sheetPr>
  <dimension ref="B1:R8"/>
  <sheetViews>
    <sheetView workbookViewId="0">
      <selection activeCell="J20" sqref="J20"/>
    </sheetView>
  </sheetViews>
  <sheetFormatPr defaultRowHeight="15"/>
  <cols>
    <col min="1" max="1" width="4.28515625" customWidth="1"/>
  </cols>
  <sheetData>
    <row r="1" spans="2:18" ht="88.5" customHeight="1">
      <c r="B1" s="99"/>
      <c r="C1" s="99"/>
      <c r="D1" s="99"/>
      <c r="E1" s="99"/>
      <c r="F1" s="99"/>
      <c r="G1" s="99"/>
    </row>
    <row r="2" spans="2:18" ht="18">
      <c r="B2" s="22" t="s">
        <v>0</v>
      </c>
    </row>
    <row r="3" spans="2:18" ht="36.75" customHeight="1">
      <c r="B3" s="100" t="s">
        <v>1</v>
      </c>
      <c r="C3" s="100"/>
      <c r="D3" s="100"/>
      <c r="E3" s="100"/>
      <c r="F3" s="100"/>
      <c r="G3" s="100"/>
      <c r="H3" s="100"/>
      <c r="I3" s="100"/>
      <c r="J3" s="100"/>
      <c r="K3" s="100"/>
      <c r="L3" s="100"/>
      <c r="M3" s="100"/>
      <c r="N3" s="100"/>
      <c r="O3" s="100"/>
      <c r="P3" s="100"/>
      <c r="Q3" s="100"/>
      <c r="R3" s="100"/>
    </row>
    <row r="4" spans="2:18" ht="18">
      <c r="B4" s="23" t="s">
        <v>2</v>
      </c>
    </row>
    <row r="5" spans="2:18" ht="18">
      <c r="C5" s="96"/>
      <c r="E5" s="23" t="s">
        <v>3</v>
      </c>
    </row>
    <row r="6" spans="2:18" ht="18">
      <c r="C6" s="96"/>
      <c r="E6" s="23" t="s">
        <v>4</v>
      </c>
    </row>
    <row r="7" spans="2:18" ht="18">
      <c r="C7" s="96"/>
      <c r="E7" s="23" t="s">
        <v>5</v>
      </c>
    </row>
    <row r="8" spans="2:18" ht="18">
      <c r="C8" s="96"/>
      <c r="E8" s="23" t="s">
        <v>6</v>
      </c>
    </row>
  </sheetData>
  <mergeCells count="2">
    <mergeCell ref="B1:G1"/>
    <mergeCell ref="B3:R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9A520-77C4-42E1-836C-2B2BE8B06821}">
  <dimension ref="A1:V44"/>
  <sheetViews>
    <sheetView workbookViewId="0">
      <selection activeCell="T13" sqref="T13"/>
    </sheetView>
  </sheetViews>
  <sheetFormatPr defaultRowHeight="14.25"/>
  <cols>
    <col min="1" max="1" width="5.85546875" style="24" customWidth="1"/>
    <col min="2" max="2" width="11.140625" style="24" customWidth="1"/>
    <col min="3" max="3" width="24.7109375" style="24" customWidth="1"/>
    <col min="4" max="4" width="19.85546875" style="24" customWidth="1"/>
    <col min="5" max="5" width="15.7109375" style="24" customWidth="1"/>
    <col min="6" max="7" width="10.7109375" style="24" customWidth="1"/>
    <col min="8" max="8" width="4.42578125" style="24" customWidth="1"/>
    <col min="9" max="9" width="9.140625" style="24"/>
    <col min="10" max="10" width="5" style="24" customWidth="1"/>
    <col min="11" max="11" width="18.7109375" style="24" customWidth="1"/>
    <col min="12" max="16" width="9.140625" style="24"/>
    <col min="17" max="17" width="9.7109375" style="24" customWidth="1"/>
    <col min="18" max="16384" width="9.140625" style="24"/>
  </cols>
  <sheetData>
    <row r="1" spans="1:20" ht="15.75" customHeight="1"/>
    <row r="3" spans="1:20" ht="20.25">
      <c r="A3" s="114" t="s">
        <v>7</v>
      </c>
      <c r="B3" s="114"/>
      <c r="C3" s="114"/>
      <c r="D3" s="114"/>
    </row>
    <row r="4" spans="1:20" ht="18">
      <c r="B4" s="23" t="s">
        <v>8</v>
      </c>
    </row>
    <row r="5" spans="1:20" ht="18">
      <c r="B5" s="23" t="s">
        <v>9</v>
      </c>
    </row>
    <row r="6" spans="1:20" ht="18">
      <c r="B6" s="23"/>
    </row>
    <row r="7" spans="1:20" ht="18">
      <c r="B7" s="23"/>
      <c r="C7" s="42"/>
      <c r="D7" s="43" t="s">
        <v>10</v>
      </c>
      <c r="E7" s="42"/>
      <c r="F7" s="42"/>
      <c r="G7" s="42"/>
      <c r="H7" s="42"/>
      <c r="I7" s="42"/>
      <c r="J7" s="42"/>
      <c r="K7" s="42"/>
      <c r="L7" s="42"/>
    </row>
    <row r="8" spans="1:20" ht="18">
      <c r="B8" s="23"/>
      <c r="C8" s="42" t="s">
        <v>11</v>
      </c>
      <c r="D8" s="152" t="s">
        <v>12</v>
      </c>
      <c r="E8" s="153"/>
      <c r="F8" s="153"/>
      <c r="G8" s="153"/>
      <c r="H8" s="153"/>
      <c r="I8" s="153"/>
      <c r="J8" s="153"/>
      <c r="K8" s="153"/>
      <c r="L8" s="154"/>
    </row>
    <row r="9" spans="1:20" ht="18">
      <c r="B9" s="23"/>
      <c r="C9" s="42" t="s">
        <v>13</v>
      </c>
      <c r="D9" s="155"/>
      <c r="E9" s="156"/>
      <c r="F9" s="156"/>
      <c r="G9" s="156"/>
      <c r="H9" s="156"/>
      <c r="I9" s="156"/>
      <c r="J9" s="156"/>
      <c r="K9" s="156"/>
      <c r="L9" s="157"/>
    </row>
    <row r="10" spans="1:20" ht="18">
      <c r="B10" s="23"/>
      <c r="C10" s="42" t="s">
        <v>14</v>
      </c>
      <c r="D10" s="155"/>
      <c r="E10" s="156"/>
      <c r="F10" s="156"/>
      <c r="G10" s="156"/>
      <c r="H10" s="156"/>
      <c r="I10" s="156"/>
      <c r="J10" s="156"/>
      <c r="K10" s="156"/>
      <c r="L10" s="157"/>
    </row>
    <row r="11" spans="1:20" ht="18">
      <c r="B11" s="23"/>
      <c r="C11" s="42" t="s">
        <v>15</v>
      </c>
      <c r="D11" s="155"/>
      <c r="E11" s="156"/>
      <c r="F11" s="156"/>
      <c r="G11" s="156"/>
      <c r="H11" s="156"/>
      <c r="I11" s="156"/>
      <c r="J11" s="156"/>
      <c r="K11" s="156"/>
      <c r="L11" s="157"/>
    </row>
    <row r="12" spans="1:20" ht="18">
      <c r="B12" s="23"/>
    </row>
    <row r="13" spans="1:20" ht="18">
      <c r="B13" s="23" t="s">
        <v>16</v>
      </c>
    </row>
    <row r="15" spans="1:20" ht="55.5" customHeight="1">
      <c r="E15" s="63" t="s">
        <v>17</v>
      </c>
      <c r="F15" s="118" t="s">
        <v>18</v>
      </c>
      <c r="G15" s="118"/>
      <c r="H15" s="118"/>
      <c r="I15" s="119" t="s">
        <v>19</v>
      </c>
      <c r="J15" s="119"/>
      <c r="K15" s="63" t="s">
        <v>20</v>
      </c>
      <c r="L15" s="118" t="s">
        <v>21</v>
      </c>
      <c r="M15" s="118"/>
      <c r="N15" s="118"/>
      <c r="O15" s="119" t="s">
        <v>22</v>
      </c>
      <c r="P15" s="119"/>
      <c r="Q15" s="119"/>
      <c r="R15" s="119"/>
      <c r="S15" s="117" t="s">
        <v>23</v>
      </c>
      <c r="T15" s="117"/>
    </row>
    <row r="16" spans="1:20" ht="15.75">
      <c r="C16" s="62" t="s">
        <v>24</v>
      </c>
      <c r="D16" s="62" t="s">
        <v>25</v>
      </c>
      <c r="E16" s="62" t="s">
        <v>26</v>
      </c>
      <c r="F16" s="115" t="s">
        <v>27</v>
      </c>
      <c r="G16" s="105"/>
      <c r="H16" s="106"/>
      <c r="I16" s="115" t="s">
        <v>28</v>
      </c>
      <c r="J16" s="105"/>
      <c r="K16" s="62" t="s">
        <v>29</v>
      </c>
      <c r="L16" s="105" t="s">
        <v>30</v>
      </c>
      <c r="M16" s="105"/>
      <c r="N16" s="106"/>
      <c r="O16" s="115" t="s">
        <v>31</v>
      </c>
      <c r="P16" s="105"/>
      <c r="Q16" s="105"/>
      <c r="R16" s="105"/>
      <c r="S16" s="120" t="s">
        <v>32</v>
      </c>
      <c r="T16" s="120"/>
    </row>
    <row r="17" spans="2:22" ht="14.25" customHeight="1">
      <c r="B17" s="24" t="s">
        <v>33</v>
      </c>
      <c r="C17" s="93" t="s">
        <v>34</v>
      </c>
      <c r="D17" s="93" t="s">
        <v>35</v>
      </c>
      <c r="E17" s="92" t="s">
        <v>36</v>
      </c>
      <c r="F17" s="116" t="s">
        <v>37</v>
      </c>
      <c r="G17" s="103"/>
      <c r="H17" s="104"/>
      <c r="I17" s="107">
        <v>0</v>
      </c>
      <c r="J17" s="108"/>
      <c r="K17" s="40"/>
      <c r="L17" s="103" t="s">
        <v>38</v>
      </c>
      <c r="M17" s="103"/>
      <c r="N17" s="104"/>
      <c r="O17" s="116" t="s">
        <v>39</v>
      </c>
      <c r="P17" s="103"/>
      <c r="Q17" s="103"/>
      <c r="R17" s="103"/>
      <c r="S17" s="121" t="s">
        <v>40</v>
      </c>
      <c r="T17" s="121"/>
    </row>
    <row r="18" spans="2:22" ht="14.25" customHeight="1">
      <c r="C18" s="41"/>
      <c r="D18" s="41"/>
      <c r="E18" s="94"/>
      <c r="F18" s="109"/>
      <c r="G18" s="101"/>
      <c r="H18" s="102"/>
      <c r="I18" s="109"/>
      <c r="J18" s="101"/>
      <c r="K18" s="41"/>
      <c r="L18" s="101"/>
      <c r="M18" s="101"/>
      <c r="N18" s="102"/>
      <c r="O18" s="109"/>
      <c r="P18" s="101"/>
      <c r="Q18" s="101"/>
      <c r="R18" s="101"/>
      <c r="S18" s="122"/>
      <c r="T18" s="122"/>
    </row>
    <row r="19" spans="2:22" ht="14.25" customHeight="1">
      <c r="C19" s="41"/>
      <c r="D19" s="41"/>
      <c r="E19" s="94"/>
      <c r="F19" s="109"/>
      <c r="G19" s="101"/>
      <c r="H19" s="102"/>
      <c r="I19" s="109"/>
      <c r="J19" s="101"/>
      <c r="K19" s="41"/>
      <c r="L19" s="101"/>
      <c r="M19" s="101"/>
      <c r="N19" s="102"/>
      <c r="O19" s="109"/>
      <c r="P19" s="101"/>
      <c r="Q19" s="101"/>
      <c r="R19" s="101"/>
      <c r="S19" s="122"/>
      <c r="T19" s="122"/>
    </row>
    <row r="20" spans="2:22" ht="14.25" customHeight="1">
      <c r="C20" s="41"/>
      <c r="D20" s="41"/>
      <c r="E20" s="94"/>
      <c r="F20" s="109"/>
      <c r="G20" s="101"/>
      <c r="H20" s="102"/>
      <c r="I20" s="109"/>
      <c r="J20" s="101"/>
      <c r="K20" s="41"/>
      <c r="L20" s="101"/>
      <c r="M20" s="101"/>
      <c r="N20" s="102"/>
      <c r="O20" s="109"/>
      <c r="P20" s="101"/>
      <c r="Q20" s="101"/>
      <c r="R20" s="101"/>
      <c r="S20" s="122"/>
      <c r="T20" s="122"/>
    </row>
    <row r="21" spans="2:22" ht="14.25" customHeight="1">
      <c r="C21" s="41"/>
      <c r="D21" s="41"/>
      <c r="E21" s="94"/>
      <c r="F21" s="109"/>
      <c r="G21" s="101"/>
      <c r="H21" s="102"/>
      <c r="I21" s="109"/>
      <c r="J21" s="101"/>
      <c r="K21" s="41"/>
      <c r="L21" s="101"/>
      <c r="M21" s="101"/>
      <c r="N21" s="102"/>
      <c r="O21" s="109"/>
      <c r="P21" s="101"/>
      <c r="Q21" s="101"/>
      <c r="R21" s="101"/>
      <c r="S21" s="122"/>
      <c r="T21" s="122"/>
    </row>
    <row r="22" spans="2:22" ht="14.25" customHeight="1">
      <c r="C22" s="41"/>
      <c r="D22" s="41"/>
      <c r="E22" s="94"/>
      <c r="F22" s="109"/>
      <c r="G22" s="101"/>
      <c r="H22" s="102"/>
      <c r="I22" s="109"/>
      <c r="J22" s="101"/>
      <c r="K22" s="41"/>
      <c r="L22" s="101"/>
      <c r="M22" s="101"/>
      <c r="N22" s="102"/>
      <c r="O22" s="109"/>
      <c r="P22" s="101"/>
      <c r="Q22" s="101"/>
      <c r="R22" s="101"/>
      <c r="S22" s="122"/>
      <c r="T22" s="122"/>
    </row>
    <row r="23" spans="2:22" ht="14.25" customHeight="1">
      <c r="C23" s="41"/>
      <c r="D23" s="41"/>
      <c r="E23" s="94"/>
      <c r="F23" s="109"/>
      <c r="G23" s="101"/>
      <c r="H23" s="102"/>
      <c r="I23" s="109"/>
      <c r="J23" s="101"/>
      <c r="K23" s="41"/>
      <c r="L23" s="101"/>
      <c r="M23" s="101"/>
      <c r="N23" s="102"/>
      <c r="O23" s="109"/>
      <c r="P23" s="101"/>
      <c r="Q23" s="101"/>
      <c r="R23" s="101"/>
      <c r="S23" s="122"/>
      <c r="T23" s="122"/>
    </row>
    <row r="24" spans="2:22" ht="14.25" customHeight="1">
      <c r="C24" s="41"/>
      <c r="D24" s="41"/>
      <c r="E24" s="94"/>
      <c r="F24" s="109"/>
      <c r="G24" s="101"/>
      <c r="H24" s="102"/>
      <c r="I24" s="109"/>
      <c r="J24" s="101"/>
      <c r="K24" s="41"/>
      <c r="L24" s="101"/>
      <c r="M24" s="101"/>
      <c r="N24" s="102"/>
      <c r="O24" s="109"/>
      <c r="P24" s="101"/>
      <c r="Q24" s="101"/>
      <c r="R24" s="101"/>
      <c r="S24" s="122"/>
      <c r="T24" s="122"/>
    </row>
    <row r="25" spans="2:22" ht="14.25" customHeight="1">
      <c r="C25" s="41"/>
      <c r="D25" s="41"/>
      <c r="E25" s="94"/>
      <c r="F25" s="109"/>
      <c r="G25" s="101"/>
      <c r="H25" s="102"/>
      <c r="I25" s="109"/>
      <c r="J25" s="101"/>
      <c r="K25" s="41"/>
      <c r="L25" s="101"/>
      <c r="M25" s="101"/>
      <c r="N25" s="102"/>
      <c r="O25" s="109"/>
      <c r="P25" s="101"/>
      <c r="Q25" s="101"/>
      <c r="R25" s="101"/>
      <c r="S25" s="122"/>
      <c r="T25" s="122"/>
    </row>
    <row r="27" spans="2:22" ht="15.75">
      <c r="C27" s="111" t="s">
        <v>41</v>
      </c>
      <c r="D27" s="112"/>
      <c r="E27" s="112"/>
      <c r="F27" s="112"/>
      <c r="G27" s="112"/>
      <c r="H27" s="113"/>
      <c r="I27" s="37"/>
      <c r="J27" s="37"/>
      <c r="K27" s="37"/>
      <c r="L27" s="37"/>
      <c r="M27" s="37"/>
      <c r="N27" s="37"/>
      <c r="O27" s="37"/>
      <c r="P27" s="37"/>
      <c r="Q27" s="37"/>
      <c r="R27" s="37"/>
    </row>
    <row r="28" spans="2:22" ht="18">
      <c r="B28" s="23"/>
      <c r="C28" s="25" t="s">
        <v>42</v>
      </c>
      <c r="D28" s="39"/>
      <c r="E28" s="39"/>
      <c r="F28" s="39"/>
      <c r="G28" s="39"/>
      <c r="H28" s="26"/>
    </row>
    <row r="29" spans="2:22" ht="18">
      <c r="B29" s="23"/>
      <c r="C29" s="25"/>
      <c r="D29" s="39" t="s">
        <v>43</v>
      </c>
      <c r="E29" s="39"/>
      <c r="F29" s="39"/>
      <c r="G29" s="39"/>
      <c r="H29" s="26"/>
    </row>
    <row r="30" spans="2:22" ht="15.75">
      <c r="C30" s="46"/>
      <c r="D30" s="45" t="s">
        <v>44</v>
      </c>
      <c r="E30" s="44"/>
      <c r="F30" s="44"/>
      <c r="G30" s="44"/>
      <c r="H30" s="47"/>
      <c r="I30" s="37"/>
      <c r="J30" s="37"/>
      <c r="K30" s="37"/>
      <c r="L30" s="37"/>
      <c r="M30" s="37"/>
      <c r="N30" s="37"/>
      <c r="O30" s="37"/>
      <c r="P30" s="37"/>
      <c r="Q30" s="37"/>
      <c r="R30" s="37"/>
      <c r="S30" s="37"/>
      <c r="T30" s="37"/>
      <c r="U30" s="37"/>
      <c r="V30" s="37"/>
    </row>
    <row r="31" spans="2:22">
      <c r="C31" s="25"/>
      <c r="D31" s="39" t="s">
        <v>45</v>
      </c>
      <c r="E31" s="39"/>
      <c r="F31" s="39"/>
      <c r="G31" s="39"/>
      <c r="H31" s="26"/>
    </row>
    <row r="32" spans="2:22">
      <c r="C32" s="25" t="s">
        <v>46</v>
      </c>
      <c r="D32" s="39"/>
      <c r="E32" s="39"/>
      <c r="F32" s="39"/>
      <c r="G32" s="39"/>
      <c r="H32" s="26"/>
    </row>
    <row r="33" spans="3:19" ht="15">
      <c r="C33" s="25"/>
      <c r="D33" s="82" t="s">
        <v>47</v>
      </c>
      <c r="E33" s="39"/>
      <c r="F33" s="39"/>
      <c r="G33" s="39"/>
      <c r="H33" s="26"/>
    </row>
    <row r="34" spans="3:19" ht="15">
      <c r="C34" s="27"/>
      <c r="D34" s="81" t="s">
        <v>48</v>
      </c>
      <c r="E34" s="28"/>
      <c r="F34" s="28"/>
      <c r="G34" s="28"/>
      <c r="H34" s="29"/>
    </row>
    <row r="35" spans="3:19">
      <c r="C35" s="33"/>
      <c r="D35" s="33"/>
      <c r="E35" s="34"/>
      <c r="H35" s="110"/>
      <c r="I35" s="110"/>
      <c r="O35" s="38"/>
      <c r="P35" s="38"/>
    </row>
    <row r="36" spans="3:19" ht="14.25" customHeight="1">
      <c r="C36" s="33"/>
      <c r="D36" s="33"/>
      <c r="E36" s="34"/>
      <c r="F36" s="30"/>
      <c r="H36" s="110"/>
      <c r="I36" s="110"/>
      <c r="O36" s="38"/>
    </row>
    <row r="37" spans="3:19" ht="14.25" customHeight="1">
      <c r="C37" s="33"/>
      <c r="D37" s="33"/>
      <c r="E37" s="34"/>
      <c r="H37" s="110"/>
      <c r="I37" s="110"/>
      <c r="L37" s="31"/>
      <c r="M37" s="31"/>
      <c r="N37" s="31"/>
      <c r="O37" s="31"/>
    </row>
    <row r="38" spans="3:19" ht="14.25" customHeight="1">
      <c r="C38" s="33"/>
      <c r="D38" s="33"/>
      <c r="E38" s="34"/>
      <c r="H38" s="110"/>
      <c r="I38" s="110"/>
      <c r="L38" s="31"/>
      <c r="M38" s="31"/>
      <c r="N38" s="31"/>
      <c r="O38" s="31"/>
    </row>
    <row r="39" spans="3:19">
      <c r="C39" s="33"/>
      <c r="D39" s="33"/>
      <c r="E39" s="34"/>
    </row>
    <row r="40" spans="3:19">
      <c r="C40" s="33"/>
      <c r="D40" s="33"/>
      <c r="E40" s="34"/>
    </row>
    <row r="41" spans="3:19">
      <c r="C41" s="33"/>
      <c r="D41" s="33"/>
      <c r="E41" s="34"/>
    </row>
    <row r="42" spans="3:19">
      <c r="G42" s="32"/>
      <c r="H42" s="32"/>
      <c r="I42" s="32"/>
      <c r="O42" s="32"/>
      <c r="P42" s="32"/>
      <c r="Q42" s="32"/>
      <c r="R42" s="32"/>
      <c r="S42" s="32"/>
    </row>
    <row r="43" spans="3:19">
      <c r="G43" s="32"/>
      <c r="H43" s="32"/>
      <c r="I43" s="32"/>
      <c r="L43" s="38"/>
      <c r="M43" s="38"/>
      <c r="N43" s="38"/>
      <c r="O43" s="32"/>
      <c r="P43" s="32"/>
      <c r="Q43" s="32"/>
      <c r="R43" s="32"/>
      <c r="S43" s="32"/>
    </row>
    <row r="44" spans="3:19">
      <c r="L44" s="38"/>
      <c r="M44" s="38"/>
      <c r="N44" s="38"/>
      <c r="Q44" s="31"/>
    </row>
  </sheetData>
  <mergeCells count="65">
    <mergeCell ref="L25:N25"/>
    <mergeCell ref="O22:R22"/>
    <mergeCell ref="I25:J25"/>
    <mergeCell ref="L24:N24"/>
    <mergeCell ref="I24:J24"/>
    <mergeCell ref="O23:R23"/>
    <mergeCell ref="L23:N23"/>
    <mergeCell ref="S22:T22"/>
    <mergeCell ref="S23:T23"/>
    <mergeCell ref="S24:T24"/>
    <mergeCell ref="S25:T25"/>
    <mergeCell ref="O24:R24"/>
    <mergeCell ref="O25:R25"/>
    <mergeCell ref="O21:R21"/>
    <mergeCell ref="S16:T16"/>
    <mergeCell ref="S17:T17"/>
    <mergeCell ref="S18:T18"/>
    <mergeCell ref="S19:T19"/>
    <mergeCell ref="S20:T20"/>
    <mergeCell ref="S21:T21"/>
    <mergeCell ref="O16:R16"/>
    <mergeCell ref="O17:R17"/>
    <mergeCell ref="O18:R18"/>
    <mergeCell ref="O19:R19"/>
    <mergeCell ref="O20:R20"/>
    <mergeCell ref="D10:L10"/>
    <mergeCell ref="D11:L11"/>
    <mergeCell ref="S15:T15"/>
    <mergeCell ref="F15:H15"/>
    <mergeCell ref="I15:J15"/>
    <mergeCell ref="L15:N15"/>
    <mergeCell ref="O15:R15"/>
    <mergeCell ref="A3:D3"/>
    <mergeCell ref="F24:H24"/>
    <mergeCell ref="F25:H25"/>
    <mergeCell ref="H35:I35"/>
    <mergeCell ref="H36:I36"/>
    <mergeCell ref="I16:J16"/>
    <mergeCell ref="F18:H18"/>
    <mergeCell ref="F19:H19"/>
    <mergeCell ref="F20:H20"/>
    <mergeCell ref="F21:H21"/>
    <mergeCell ref="F22:H22"/>
    <mergeCell ref="F23:H23"/>
    <mergeCell ref="F16:H16"/>
    <mergeCell ref="F17:H17"/>
    <mergeCell ref="D8:L8"/>
    <mergeCell ref="D9:L9"/>
    <mergeCell ref="I21:J21"/>
    <mergeCell ref="I22:J22"/>
    <mergeCell ref="I23:J23"/>
    <mergeCell ref="H37:I37"/>
    <mergeCell ref="H38:I38"/>
    <mergeCell ref="C27:H27"/>
    <mergeCell ref="L16:N16"/>
    <mergeCell ref="I17:J17"/>
    <mergeCell ref="I18:J18"/>
    <mergeCell ref="I19:J19"/>
    <mergeCell ref="I20:J20"/>
    <mergeCell ref="L21:N21"/>
    <mergeCell ref="L22:N22"/>
    <mergeCell ref="L17:N17"/>
    <mergeCell ref="L18:N18"/>
    <mergeCell ref="L19:N19"/>
    <mergeCell ref="L20:N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67213-D622-4052-87E0-544C6B22C904}">
  <sheetPr>
    <tabColor rgb="FF4472C4"/>
  </sheetPr>
  <dimension ref="B2:F32"/>
  <sheetViews>
    <sheetView workbookViewId="0">
      <selection activeCell="T13" sqref="T13"/>
    </sheetView>
  </sheetViews>
  <sheetFormatPr defaultRowHeight="14.25"/>
  <cols>
    <col min="1" max="1" width="5.7109375" style="21" customWidth="1"/>
    <col min="2" max="2" width="10.28515625" style="21" customWidth="1"/>
    <col min="3" max="3" width="11" style="21" customWidth="1"/>
    <col min="4" max="5" width="9.140625" style="21"/>
    <col min="6" max="6" width="17.140625" style="21" customWidth="1"/>
    <col min="7" max="16384" width="9.140625" style="21"/>
  </cols>
  <sheetData>
    <row r="2" spans="2:6" ht="18">
      <c r="B2" s="23" t="s">
        <v>49</v>
      </c>
    </row>
    <row r="5" spans="2:6" ht="15.75">
      <c r="C5" s="123" t="s">
        <v>11</v>
      </c>
      <c r="D5" s="123"/>
      <c r="E5" s="123"/>
      <c r="F5" s="123"/>
    </row>
    <row r="6" spans="2:6" ht="15.75">
      <c r="C6" s="52" t="s">
        <v>50</v>
      </c>
      <c r="D6" s="61" t="s">
        <v>51</v>
      </c>
      <c r="E6" s="125" t="s">
        <v>52</v>
      </c>
      <c r="F6" s="125"/>
    </row>
    <row r="7" spans="2:6" ht="14.25" customHeight="1">
      <c r="C7" s="36">
        <v>44267</v>
      </c>
      <c r="D7" s="59">
        <v>700</v>
      </c>
      <c r="E7" s="158"/>
      <c r="F7" s="158"/>
    </row>
    <row r="8" spans="2:6" ht="14.25" customHeight="1">
      <c r="C8" s="36">
        <v>44298</v>
      </c>
      <c r="D8" s="59">
        <v>725</v>
      </c>
      <c r="E8" s="158" t="s">
        <v>53</v>
      </c>
      <c r="F8" s="158"/>
    </row>
    <row r="9" spans="2:6" ht="14.25" customHeight="1">
      <c r="C9" s="36">
        <v>44328</v>
      </c>
      <c r="D9" s="59">
        <v>756</v>
      </c>
      <c r="E9" s="158" t="s">
        <v>54</v>
      </c>
      <c r="F9" s="158"/>
    </row>
    <row r="10" spans="2:6" ht="14.25" customHeight="1">
      <c r="C10" s="48">
        <v>44359</v>
      </c>
      <c r="D10" s="60">
        <v>745</v>
      </c>
      <c r="E10" s="158" t="s">
        <v>55</v>
      </c>
      <c r="F10" s="158"/>
    </row>
    <row r="11" spans="2:6" ht="14.25" customHeight="1">
      <c r="C11" s="36">
        <v>44389</v>
      </c>
      <c r="D11" s="59">
        <v>760</v>
      </c>
      <c r="E11" s="158" t="s">
        <v>56</v>
      </c>
      <c r="F11" s="158"/>
    </row>
    <row r="12" spans="2:6">
      <c r="C12" s="49"/>
      <c r="D12" s="50"/>
    </row>
    <row r="13" spans="2:6">
      <c r="C13" s="49"/>
      <c r="D13" s="50"/>
    </row>
    <row r="14" spans="2:6">
      <c r="C14" s="49"/>
      <c r="D14" s="50"/>
    </row>
    <row r="15" spans="2:6">
      <c r="C15" s="49"/>
      <c r="D15" s="50"/>
    </row>
    <row r="16" spans="2:6" ht="18">
      <c r="B16" s="23" t="s">
        <v>57</v>
      </c>
      <c r="C16" s="49"/>
      <c r="D16" s="50"/>
    </row>
    <row r="17" spans="2:6" ht="18">
      <c r="B17" s="23" t="s">
        <v>58</v>
      </c>
      <c r="C17" s="49"/>
      <c r="D17" s="50"/>
    </row>
    <row r="18" spans="2:6" ht="18">
      <c r="B18" s="23" t="s">
        <v>59</v>
      </c>
      <c r="C18" s="49"/>
      <c r="D18" s="50"/>
    </row>
    <row r="19" spans="2:6">
      <c r="C19" s="49"/>
      <c r="D19" s="50"/>
    </row>
    <row r="20" spans="2:6" ht="15.75">
      <c r="B20" s="64" t="s">
        <v>60</v>
      </c>
      <c r="C20" s="64" t="s">
        <v>50</v>
      </c>
      <c r="D20" s="51" t="s">
        <v>51</v>
      </c>
      <c r="E20" s="124" t="s">
        <v>52</v>
      </c>
      <c r="F20" s="124"/>
    </row>
    <row r="21" spans="2:6" ht="14.25" customHeight="1">
      <c r="B21" s="54">
        <v>1</v>
      </c>
      <c r="C21" s="55"/>
      <c r="D21" s="58"/>
      <c r="E21" s="159"/>
      <c r="F21" s="159"/>
    </row>
    <row r="22" spans="2:6" ht="14.25" customHeight="1">
      <c r="B22" s="53">
        <v>2</v>
      </c>
      <c r="C22" s="36"/>
      <c r="D22" s="59"/>
      <c r="E22" s="159"/>
      <c r="F22" s="159"/>
    </row>
    <row r="23" spans="2:6" ht="14.25" customHeight="1">
      <c r="B23" s="53">
        <v>3</v>
      </c>
      <c r="C23" s="36"/>
      <c r="D23" s="60"/>
      <c r="E23" s="159"/>
      <c r="F23" s="159"/>
    </row>
    <row r="24" spans="2:6" ht="14.25" customHeight="1">
      <c r="B24" s="53">
        <v>4</v>
      </c>
      <c r="C24" s="56"/>
      <c r="D24" s="59"/>
      <c r="E24" s="159"/>
      <c r="F24" s="159"/>
    </row>
    <row r="25" spans="2:6" ht="14.25" customHeight="1">
      <c r="B25" s="53">
        <v>5</v>
      </c>
      <c r="C25" s="57"/>
      <c r="D25" s="59"/>
      <c r="E25" s="159"/>
      <c r="F25" s="159"/>
    </row>
    <row r="26" spans="2:6" ht="14.25" customHeight="1">
      <c r="B26" s="53">
        <v>6</v>
      </c>
      <c r="C26" s="36"/>
      <c r="D26" s="58"/>
      <c r="E26" s="159"/>
      <c r="F26" s="159"/>
    </row>
    <row r="27" spans="2:6" ht="14.25" customHeight="1">
      <c r="B27" s="53">
        <v>7</v>
      </c>
      <c r="C27" s="55"/>
      <c r="D27" s="60"/>
      <c r="E27" s="159"/>
      <c r="F27" s="159"/>
    </row>
    <row r="28" spans="2:6" ht="14.25" customHeight="1">
      <c r="B28" s="53">
        <v>8</v>
      </c>
      <c r="C28" s="57"/>
      <c r="D28" s="59"/>
      <c r="E28" s="159"/>
      <c r="F28" s="159"/>
    </row>
    <row r="29" spans="2:6" ht="14.25" customHeight="1">
      <c r="B29" s="53">
        <v>9</v>
      </c>
      <c r="C29" s="57"/>
      <c r="D29" s="59"/>
      <c r="E29" s="159"/>
      <c r="F29" s="159"/>
    </row>
    <row r="30" spans="2:6" ht="14.25" customHeight="1">
      <c r="B30" s="53">
        <v>10</v>
      </c>
      <c r="C30" s="55"/>
      <c r="D30" s="58"/>
      <c r="E30" s="159"/>
      <c r="F30" s="159"/>
    </row>
    <row r="31" spans="2:6" ht="14.25" customHeight="1">
      <c r="B31" s="53">
        <v>11</v>
      </c>
      <c r="C31" s="36"/>
      <c r="D31" s="60"/>
      <c r="E31" s="159"/>
      <c r="F31" s="159"/>
    </row>
    <row r="32" spans="2:6" ht="14.25" customHeight="1">
      <c r="B32" s="53">
        <v>12</v>
      </c>
      <c r="C32" s="57"/>
      <c r="D32" s="59"/>
      <c r="E32" s="159"/>
      <c r="F32" s="159"/>
    </row>
  </sheetData>
  <mergeCells count="20">
    <mergeCell ref="E28:F28"/>
    <mergeCell ref="E29:F29"/>
    <mergeCell ref="E30:F30"/>
    <mergeCell ref="E31:F31"/>
    <mergeCell ref="E32:F32"/>
    <mergeCell ref="E23:F23"/>
    <mergeCell ref="E24:F24"/>
    <mergeCell ref="E25:F25"/>
    <mergeCell ref="E26:F26"/>
    <mergeCell ref="E27:F27"/>
    <mergeCell ref="C5:F5"/>
    <mergeCell ref="E20:F20"/>
    <mergeCell ref="E21:F21"/>
    <mergeCell ref="E22:F22"/>
    <mergeCell ref="E6:F6"/>
    <mergeCell ref="E7:F7"/>
    <mergeCell ref="E8:F8"/>
    <mergeCell ref="E9:F9"/>
    <mergeCell ref="E10:F10"/>
    <mergeCell ref="E11:F1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8FD0F-067D-402E-B751-330287F609B7}">
  <dimension ref="A1:T36"/>
  <sheetViews>
    <sheetView workbookViewId="0">
      <selection activeCell="K26" sqref="K26"/>
    </sheetView>
  </sheetViews>
  <sheetFormatPr defaultRowHeight="14.25"/>
  <cols>
    <col min="1" max="1" width="5.85546875" style="24" customWidth="1"/>
    <col min="2" max="2" width="11.140625" style="24" customWidth="1"/>
    <col min="3" max="4" width="24.7109375" style="24" customWidth="1"/>
    <col min="5" max="5" width="19.85546875" style="24" customWidth="1"/>
    <col min="6" max="6" width="15.7109375" style="24" customWidth="1"/>
    <col min="7" max="8" width="10.7109375" style="24" customWidth="1"/>
    <col min="9" max="9" width="4.42578125" style="24" customWidth="1"/>
    <col min="10" max="10" width="9.140625" style="24"/>
    <col min="11" max="11" width="11.42578125" style="24" customWidth="1"/>
    <col min="12" max="12" width="18.7109375" style="24" customWidth="1"/>
    <col min="13" max="14" width="9.140625" style="24"/>
    <col min="15" max="15" width="9.7109375" style="24" customWidth="1"/>
    <col min="16" max="16384" width="9.140625" style="24"/>
  </cols>
  <sheetData>
    <row r="1" spans="1:18" ht="15.75" customHeight="1"/>
    <row r="3" spans="1:18" ht="20.25">
      <c r="A3" s="114" t="s">
        <v>61</v>
      </c>
      <c r="B3" s="114"/>
      <c r="C3" s="114"/>
      <c r="D3" s="114"/>
      <c r="E3" s="114"/>
    </row>
    <row r="4" spans="1:18" ht="18">
      <c r="B4" s="23" t="s">
        <v>62</v>
      </c>
    </row>
    <row r="5" spans="1:18" ht="18">
      <c r="B5" s="23" t="s">
        <v>63</v>
      </c>
    </row>
    <row r="6" spans="1:18" ht="55.5" customHeight="1">
      <c r="F6" s="63" t="s">
        <v>64</v>
      </c>
      <c r="G6" s="118" t="s">
        <v>65</v>
      </c>
      <c r="H6" s="118"/>
      <c r="I6" s="118"/>
      <c r="J6" s="119" t="s">
        <v>66</v>
      </c>
      <c r="K6" s="119"/>
      <c r="L6" s="63" t="s">
        <v>67</v>
      </c>
      <c r="M6" s="119" t="s">
        <v>68</v>
      </c>
      <c r="N6" s="119"/>
      <c r="O6" s="119"/>
      <c r="P6" s="119"/>
      <c r="Q6" s="117" t="s">
        <v>69</v>
      </c>
      <c r="R6" s="117"/>
    </row>
    <row r="7" spans="1:18" ht="15.75">
      <c r="C7" s="62" t="s">
        <v>70</v>
      </c>
      <c r="D7" s="62" t="s">
        <v>71</v>
      </c>
      <c r="E7" s="62" t="s">
        <v>72</v>
      </c>
      <c r="F7" s="62" t="s">
        <v>26</v>
      </c>
      <c r="G7" s="115" t="s">
        <v>73</v>
      </c>
      <c r="H7" s="105"/>
      <c r="I7" s="106"/>
      <c r="J7" s="130" t="s">
        <v>74</v>
      </c>
      <c r="K7" s="131"/>
      <c r="L7" s="62" t="s">
        <v>75</v>
      </c>
      <c r="M7" s="115" t="s">
        <v>31</v>
      </c>
      <c r="N7" s="105"/>
      <c r="O7" s="105"/>
      <c r="P7" s="105"/>
      <c r="Q7" s="120" t="s">
        <v>76</v>
      </c>
      <c r="R7" s="120"/>
    </row>
    <row r="8" spans="1:18" ht="14.25" customHeight="1">
      <c r="B8" s="24" t="s">
        <v>33</v>
      </c>
      <c r="C8" s="93" t="s">
        <v>77</v>
      </c>
      <c r="D8" s="93" t="s">
        <v>78</v>
      </c>
      <c r="E8" s="90">
        <v>15000</v>
      </c>
      <c r="F8" s="92">
        <v>4.4999999999999998E-2</v>
      </c>
      <c r="G8" s="107">
        <v>5</v>
      </c>
      <c r="H8" s="108"/>
      <c r="I8" s="132"/>
      <c r="J8" s="133">
        <v>279.64999999999998</v>
      </c>
      <c r="K8" s="134"/>
      <c r="L8" s="95">
        <v>40</v>
      </c>
      <c r="M8" s="116" t="s">
        <v>79</v>
      </c>
      <c r="N8" s="103"/>
      <c r="O8" s="103"/>
      <c r="P8" s="103"/>
      <c r="Q8" s="121" t="s">
        <v>80</v>
      </c>
      <c r="R8" s="121"/>
    </row>
    <row r="9" spans="1:18" ht="14.25" customHeight="1">
      <c r="C9" s="41"/>
      <c r="D9" s="41"/>
      <c r="E9" s="91"/>
      <c r="F9" s="35"/>
      <c r="G9" s="109"/>
      <c r="H9" s="101"/>
      <c r="I9" s="102"/>
      <c r="J9" s="128"/>
      <c r="K9" s="129"/>
      <c r="L9" s="91"/>
      <c r="M9" s="109"/>
      <c r="N9" s="101"/>
      <c r="O9" s="101"/>
      <c r="P9" s="101"/>
      <c r="Q9" s="122"/>
      <c r="R9" s="122"/>
    </row>
    <row r="10" spans="1:18" ht="14.25" customHeight="1">
      <c r="C10" s="41"/>
      <c r="D10" s="41"/>
      <c r="E10" s="91"/>
      <c r="F10" s="35"/>
      <c r="G10" s="109"/>
      <c r="H10" s="101"/>
      <c r="I10" s="102"/>
      <c r="J10" s="128"/>
      <c r="K10" s="129"/>
      <c r="L10" s="91"/>
      <c r="M10" s="109"/>
      <c r="N10" s="101"/>
      <c r="O10" s="101"/>
      <c r="P10" s="101"/>
      <c r="Q10" s="122"/>
      <c r="R10" s="122"/>
    </row>
    <row r="11" spans="1:18" ht="14.25" customHeight="1">
      <c r="C11" s="41"/>
      <c r="D11" s="41"/>
      <c r="E11" s="91"/>
      <c r="F11" s="35"/>
      <c r="G11" s="109"/>
      <c r="H11" s="101"/>
      <c r="I11" s="102"/>
      <c r="J11" s="128"/>
      <c r="K11" s="129"/>
      <c r="L11" s="91"/>
      <c r="M11" s="109"/>
      <c r="N11" s="101"/>
      <c r="O11" s="101"/>
      <c r="P11" s="101"/>
      <c r="Q11" s="122"/>
      <c r="R11" s="122"/>
    </row>
    <row r="12" spans="1:18" ht="14.25" customHeight="1">
      <c r="C12" s="41"/>
      <c r="D12" s="41"/>
      <c r="E12" s="91"/>
      <c r="F12" s="35"/>
      <c r="G12" s="109"/>
      <c r="H12" s="101"/>
      <c r="I12" s="102"/>
      <c r="J12" s="128"/>
      <c r="K12" s="129"/>
      <c r="L12" s="91"/>
      <c r="M12" s="109"/>
      <c r="N12" s="101"/>
      <c r="O12" s="101"/>
      <c r="P12" s="101"/>
      <c r="Q12" s="122"/>
      <c r="R12" s="122"/>
    </row>
    <row r="13" spans="1:18" ht="14.25" customHeight="1">
      <c r="C13" s="41"/>
      <c r="D13" s="41"/>
      <c r="E13" s="91"/>
      <c r="F13" s="35"/>
      <c r="G13" s="109"/>
      <c r="H13" s="101"/>
      <c r="I13" s="102"/>
      <c r="J13" s="128"/>
      <c r="K13" s="129"/>
      <c r="L13" s="91"/>
      <c r="M13" s="109"/>
      <c r="N13" s="101"/>
      <c r="O13" s="101"/>
      <c r="P13" s="101"/>
      <c r="Q13" s="122"/>
      <c r="R13" s="122"/>
    </row>
    <row r="14" spans="1:18" ht="14.25" customHeight="1">
      <c r="C14" s="41"/>
      <c r="D14" s="41"/>
      <c r="E14" s="91"/>
      <c r="F14" s="35"/>
      <c r="G14" s="109"/>
      <c r="H14" s="101"/>
      <c r="I14" s="102"/>
      <c r="J14" s="128"/>
      <c r="K14" s="129"/>
      <c r="L14" s="91"/>
      <c r="M14" s="109"/>
      <c r="N14" s="101"/>
      <c r="O14" s="101"/>
      <c r="P14" s="101"/>
      <c r="Q14" s="122"/>
      <c r="R14" s="122"/>
    </row>
    <row r="15" spans="1:18" ht="14.25" customHeight="1">
      <c r="C15" s="41"/>
      <c r="D15" s="41"/>
      <c r="E15" s="91"/>
      <c r="F15" s="35"/>
      <c r="G15" s="109"/>
      <c r="H15" s="101"/>
      <c r="I15" s="102"/>
      <c r="J15" s="128"/>
      <c r="K15" s="129"/>
      <c r="L15" s="91"/>
      <c r="M15" s="109"/>
      <c r="N15" s="101"/>
      <c r="O15" s="101"/>
      <c r="P15" s="101"/>
      <c r="Q15" s="122"/>
      <c r="R15" s="122"/>
    </row>
    <row r="16" spans="1:18" ht="14.25" customHeight="1">
      <c r="C16" s="41"/>
      <c r="D16" s="41"/>
      <c r="E16" s="91"/>
      <c r="F16" s="35"/>
      <c r="G16" s="109"/>
      <c r="H16" s="101"/>
      <c r="I16" s="102"/>
      <c r="J16" s="128"/>
      <c r="K16" s="129"/>
      <c r="L16" s="91"/>
      <c r="M16" s="109"/>
      <c r="N16" s="101"/>
      <c r="O16" s="101"/>
      <c r="P16" s="101"/>
      <c r="Q16" s="122"/>
      <c r="R16" s="122"/>
    </row>
    <row r="18" spans="2:20" ht="15.75">
      <c r="C18" s="111" t="s">
        <v>41</v>
      </c>
      <c r="D18" s="112"/>
      <c r="E18" s="112"/>
      <c r="F18" s="112"/>
      <c r="G18" s="112"/>
      <c r="H18" s="112"/>
      <c r="I18" s="113"/>
      <c r="J18" s="37"/>
      <c r="K18" s="37"/>
      <c r="L18" s="37"/>
      <c r="M18" s="37"/>
      <c r="N18" s="37"/>
      <c r="O18" s="37"/>
      <c r="P18" s="37"/>
    </row>
    <row r="19" spans="2:20" ht="18">
      <c r="B19" s="23"/>
      <c r="C19" s="25" t="s">
        <v>81</v>
      </c>
      <c r="D19" s="39"/>
      <c r="E19" s="39"/>
      <c r="F19" s="39"/>
      <c r="G19" s="39"/>
      <c r="H19" s="39"/>
      <c r="I19" s="26"/>
    </row>
    <row r="20" spans="2:20" ht="18">
      <c r="B20" s="23"/>
      <c r="C20" s="25"/>
      <c r="D20" s="39" t="s">
        <v>82</v>
      </c>
      <c r="E20" s="39"/>
      <c r="F20" s="39"/>
      <c r="G20" s="39"/>
      <c r="H20" s="39"/>
      <c r="I20" s="26"/>
    </row>
    <row r="21" spans="2:20" ht="15.75">
      <c r="C21" s="46"/>
      <c r="D21" s="45" t="s">
        <v>83</v>
      </c>
      <c r="E21" s="39"/>
      <c r="F21" s="44"/>
      <c r="G21" s="44"/>
      <c r="H21" s="44"/>
      <c r="I21" s="47"/>
      <c r="J21" s="37"/>
      <c r="K21" s="37"/>
      <c r="M21" s="37"/>
      <c r="N21" s="37"/>
      <c r="O21" s="37"/>
      <c r="P21" s="37"/>
      <c r="Q21" s="37"/>
      <c r="R21" s="37"/>
      <c r="S21" s="37"/>
      <c r="T21" s="37"/>
    </row>
    <row r="22" spans="2:20">
      <c r="C22" s="25" t="s">
        <v>84</v>
      </c>
      <c r="D22" s="39"/>
      <c r="E22" s="39"/>
      <c r="F22" s="39"/>
      <c r="G22" s="39"/>
      <c r="H22" s="39"/>
      <c r="I22" s="26"/>
    </row>
    <row r="23" spans="2:20" ht="15">
      <c r="C23" s="25"/>
      <c r="D23" s="126" t="s">
        <v>85</v>
      </c>
      <c r="E23" s="126"/>
      <c r="F23" s="126"/>
      <c r="G23" s="39"/>
      <c r="H23" s="39"/>
      <c r="I23" s="26"/>
    </row>
    <row r="24" spans="2:20">
      <c r="C24" s="25" t="s">
        <v>86</v>
      </c>
      <c r="D24" s="39"/>
      <c r="E24" s="39"/>
      <c r="F24" s="39"/>
      <c r="G24" s="39"/>
      <c r="H24" s="39"/>
      <c r="I24" s="26"/>
    </row>
    <row r="25" spans="2:20" ht="15">
      <c r="C25" s="25"/>
      <c r="D25" s="126" t="s">
        <v>87</v>
      </c>
      <c r="E25" s="126"/>
      <c r="F25" s="126"/>
      <c r="G25" s="39"/>
      <c r="H25" s="39"/>
      <c r="I25" s="26"/>
    </row>
    <row r="26" spans="2:20" ht="15">
      <c r="C26" s="27"/>
      <c r="D26" s="127" t="s">
        <v>88</v>
      </c>
      <c r="E26" s="127"/>
      <c r="F26" s="127"/>
      <c r="G26" s="127"/>
      <c r="H26" s="28"/>
      <c r="I26" s="29"/>
    </row>
    <row r="27" spans="2:20">
      <c r="C27" s="33"/>
      <c r="D27" s="33"/>
      <c r="E27" s="33"/>
      <c r="F27" s="34"/>
      <c r="I27" s="110"/>
      <c r="J27" s="110"/>
      <c r="M27" s="38"/>
      <c r="N27" s="38"/>
    </row>
    <row r="28" spans="2:20" ht="14.25" customHeight="1">
      <c r="C28" s="33"/>
      <c r="D28" s="33"/>
      <c r="E28" s="33"/>
      <c r="F28" s="34"/>
      <c r="G28" s="30"/>
      <c r="I28" s="110"/>
      <c r="J28" s="110"/>
      <c r="M28" s="38"/>
    </row>
    <row r="29" spans="2:20" ht="14.25" customHeight="1">
      <c r="C29" s="33"/>
      <c r="D29" s="33"/>
      <c r="E29" s="33"/>
      <c r="F29" s="34"/>
      <c r="I29" s="110"/>
      <c r="J29" s="110"/>
      <c r="M29" s="31"/>
    </row>
    <row r="30" spans="2:20" ht="14.25" customHeight="1">
      <c r="C30" s="33"/>
      <c r="D30" s="33"/>
      <c r="E30" s="33"/>
      <c r="F30" s="34"/>
      <c r="I30" s="110"/>
      <c r="J30" s="110"/>
      <c r="M30" s="31"/>
    </row>
    <row r="31" spans="2:20">
      <c r="C31" s="33"/>
      <c r="D31" s="33"/>
      <c r="E31" s="33"/>
      <c r="F31" s="34"/>
    </row>
    <row r="32" spans="2:20">
      <c r="C32" s="33"/>
      <c r="D32" s="33"/>
      <c r="E32" s="33"/>
      <c r="F32" s="34"/>
    </row>
    <row r="33" spans="3:17">
      <c r="C33" s="33"/>
      <c r="D33" s="33"/>
      <c r="E33" s="33"/>
      <c r="F33" s="34"/>
    </row>
    <row r="34" spans="3:17">
      <c r="H34" s="32"/>
      <c r="I34" s="32"/>
      <c r="J34" s="32"/>
      <c r="M34" s="32"/>
      <c r="N34" s="32"/>
      <c r="O34" s="32"/>
      <c r="P34" s="32"/>
      <c r="Q34" s="32"/>
    </row>
    <row r="35" spans="3:17">
      <c r="H35" s="32"/>
      <c r="I35" s="32"/>
      <c r="J35" s="32"/>
      <c r="M35" s="32"/>
      <c r="N35" s="32"/>
      <c r="O35" s="32"/>
      <c r="P35" s="32"/>
      <c r="Q35" s="32"/>
    </row>
    <row r="36" spans="3:17">
      <c r="O36" s="31"/>
    </row>
  </sheetData>
  <mergeCells count="53">
    <mergeCell ref="A3:E3"/>
    <mergeCell ref="G6:I6"/>
    <mergeCell ref="J6:K6"/>
    <mergeCell ref="M6:P6"/>
    <mergeCell ref="Q6:R6"/>
    <mergeCell ref="G7:I7"/>
    <mergeCell ref="J7:K7"/>
    <mergeCell ref="M7:P7"/>
    <mergeCell ref="Q7:R7"/>
    <mergeCell ref="G8:I8"/>
    <mergeCell ref="J8:K8"/>
    <mergeCell ref="M8:P8"/>
    <mergeCell ref="Q8:R8"/>
    <mergeCell ref="G9:I9"/>
    <mergeCell ref="J9:K9"/>
    <mergeCell ref="M9:P9"/>
    <mergeCell ref="Q9:R9"/>
    <mergeCell ref="G10:I10"/>
    <mergeCell ref="J10:K10"/>
    <mergeCell ref="M10:P10"/>
    <mergeCell ref="Q10:R10"/>
    <mergeCell ref="G11:I11"/>
    <mergeCell ref="J11:K11"/>
    <mergeCell ref="M11:P11"/>
    <mergeCell ref="Q11:R11"/>
    <mergeCell ref="G12:I12"/>
    <mergeCell ref="J12:K12"/>
    <mergeCell ref="M12:P12"/>
    <mergeCell ref="Q12:R12"/>
    <mergeCell ref="G13:I13"/>
    <mergeCell ref="J13:K13"/>
    <mergeCell ref="M13:P13"/>
    <mergeCell ref="Q13:R13"/>
    <mergeCell ref="Q16:R16"/>
    <mergeCell ref="G14:I14"/>
    <mergeCell ref="J14:K14"/>
    <mergeCell ref="M14:P14"/>
    <mergeCell ref="Q14:R14"/>
    <mergeCell ref="G15:I15"/>
    <mergeCell ref="J15:K15"/>
    <mergeCell ref="M15:P15"/>
    <mergeCell ref="Q15:R15"/>
    <mergeCell ref="D23:F23"/>
    <mergeCell ref="D26:G26"/>
    <mergeCell ref="G16:I16"/>
    <mergeCell ref="J16:K16"/>
    <mergeCell ref="M16:P16"/>
    <mergeCell ref="C18:I18"/>
    <mergeCell ref="I27:J27"/>
    <mergeCell ref="I28:J28"/>
    <mergeCell ref="I29:J29"/>
    <mergeCell ref="I30:J30"/>
    <mergeCell ref="D25:F25"/>
  </mergeCells>
  <hyperlinks>
    <hyperlink ref="D25" r:id="rId1" xr:uid="{7F51F184-8060-4BD6-AE41-5394C3A8CE26}"/>
    <hyperlink ref="D23:F23" r:id="rId2" display="https://www.consumerfinance.gov/ask-cfpb/are-there-laws-that-limit-what-debt-collectors-can-say-or-do-en-329/" xr:uid="{871BAC19-A454-421E-A4C3-F1341DB3EA94}"/>
    <hyperlink ref="D26" r:id="rId3" xr:uid="{33917822-797A-4C46-A607-4407D720016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90632-B3BD-43EF-A3A5-D48CEBC148C6}">
  <sheetPr>
    <tabColor rgb="FF4472C4"/>
    <pageSetUpPr autoPageBreaks="0" fitToPage="1"/>
  </sheetPr>
  <dimension ref="B1:X412"/>
  <sheetViews>
    <sheetView showGridLines="0" tabSelected="1" zoomScaleNormal="100" workbookViewId="0">
      <selection activeCell="F4" sqref="F4"/>
    </sheetView>
  </sheetViews>
  <sheetFormatPr defaultColWidth="8.85546875" defaultRowHeight="14.25"/>
  <cols>
    <col min="1" max="1" width="3.5703125" style="1" customWidth="1"/>
    <col min="2" max="2" width="12.85546875" style="1" customWidth="1"/>
    <col min="3" max="3" width="14.7109375" style="1" customWidth="1"/>
    <col min="4" max="4" width="16.7109375" style="1" customWidth="1"/>
    <col min="5" max="7" width="15.7109375" style="1" customWidth="1"/>
    <col min="8" max="8" width="18.7109375" style="1" customWidth="1"/>
    <col min="9" max="10" width="15.7109375" style="1" customWidth="1"/>
    <col min="11" max="11" width="17.7109375" style="1" customWidth="1"/>
    <col min="12" max="16384" width="8.85546875" style="1"/>
  </cols>
  <sheetData>
    <row r="1" spans="2:24" ht="21" customHeight="1">
      <c r="B1" s="2"/>
      <c r="C1" s="2"/>
      <c r="D1" s="2"/>
      <c r="E1" s="2"/>
      <c r="F1" s="2"/>
      <c r="G1" s="2"/>
      <c r="H1" s="2"/>
      <c r="I1" s="2"/>
      <c r="J1" s="2"/>
      <c r="K1" s="2"/>
    </row>
    <row r="2" spans="2:24" ht="67.900000000000006" customHeight="1">
      <c r="B2" s="2"/>
      <c r="C2" s="151" t="s">
        <v>89</v>
      </c>
      <c r="D2" s="151"/>
      <c r="E2" s="151"/>
      <c r="F2" s="151"/>
      <c r="G2" s="151"/>
      <c r="H2" s="151"/>
      <c r="I2" s="151"/>
      <c r="J2" s="151"/>
      <c r="K2" s="151"/>
    </row>
    <row r="3" spans="2:24" ht="24" customHeight="1">
      <c r="B3" s="97" t="s">
        <v>90</v>
      </c>
      <c r="C3" s="98"/>
      <c r="D3" s="2"/>
      <c r="E3" s="2"/>
      <c r="F3" s="2"/>
      <c r="G3" s="2"/>
      <c r="H3" s="2"/>
      <c r="I3" s="2"/>
      <c r="J3" s="2"/>
      <c r="K3" s="2"/>
    </row>
    <row r="4" spans="2:24" ht="37.9" customHeight="1">
      <c r="B4" s="71" t="s">
        <v>91</v>
      </c>
      <c r="C4" s="72"/>
      <c r="D4" s="73"/>
      <c r="E4" s="74"/>
      <c r="G4" s="15" t="s">
        <v>92</v>
      </c>
      <c r="H4" s="3"/>
      <c r="I4" s="3"/>
      <c r="J4" s="4"/>
      <c r="M4" s="111" t="s">
        <v>41</v>
      </c>
      <c r="N4" s="112"/>
      <c r="O4" s="112"/>
      <c r="P4" s="112"/>
      <c r="Q4" s="112"/>
      <c r="R4" s="112"/>
      <c r="S4" s="112"/>
      <c r="T4" s="113"/>
    </row>
    <row r="5" spans="2:24" ht="24" customHeight="1">
      <c r="B5" s="135" t="s">
        <v>93</v>
      </c>
      <c r="C5" s="135"/>
      <c r="D5" s="143"/>
      <c r="E5" s="66">
        <v>2000</v>
      </c>
      <c r="G5" s="148" t="s">
        <v>94</v>
      </c>
      <c r="H5" s="149"/>
      <c r="I5" s="150">
        <f>IF(LoanIsGood,-PMT(InterestRate/PaymentsPerYear,ScheduledNumberOfPayments,LoanAmount),"")</f>
        <v>21.213103047815046</v>
      </c>
      <c r="J5" s="150"/>
      <c r="K5" s="150"/>
      <c r="M5" s="89" t="s">
        <v>95</v>
      </c>
      <c r="N5" s="39"/>
      <c r="O5" s="39"/>
      <c r="P5" s="39"/>
      <c r="Q5" s="39"/>
      <c r="R5" s="39"/>
      <c r="S5" s="39"/>
      <c r="T5" s="26"/>
      <c r="U5" s="21"/>
      <c r="V5" s="21"/>
      <c r="W5" s="21"/>
      <c r="X5" s="21"/>
    </row>
    <row r="6" spans="2:24" ht="24" customHeight="1">
      <c r="B6" s="135" t="s">
        <v>96</v>
      </c>
      <c r="C6" s="135"/>
      <c r="D6" s="143"/>
      <c r="E6" s="67">
        <v>0.05</v>
      </c>
      <c r="G6" s="144" t="s">
        <v>97</v>
      </c>
      <c r="H6" s="145"/>
      <c r="I6" s="146">
        <f>IF(LoanIsGood,LoanPeriod*PaymentsPerYear,"")</f>
        <v>120</v>
      </c>
      <c r="J6" s="146"/>
      <c r="K6" s="146"/>
      <c r="M6" s="25" t="s">
        <v>98</v>
      </c>
      <c r="N6" s="39"/>
      <c r="O6" s="39"/>
      <c r="P6" s="39"/>
      <c r="Q6" s="39"/>
      <c r="R6" s="39"/>
      <c r="S6" s="39"/>
      <c r="T6" s="26"/>
      <c r="U6" s="21"/>
      <c r="V6" s="21"/>
      <c r="W6" s="21"/>
      <c r="X6" s="21"/>
    </row>
    <row r="7" spans="2:24" ht="24" customHeight="1">
      <c r="B7" s="135" t="s">
        <v>99</v>
      </c>
      <c r="C7" s="135"/>
      <c r="D7" s="143"/>
      <c r="E7" s="68">
        <v>10</v>
      </c>
      <c r="G7" s="144" t="s">
        <v>100</v>
      </c>
      <c r="H7" s="145"/>
      <c r="I7" s="146">
        <f ca="1">ActualNumberOfPayments</f>
        <v>120</v>
      </c>
      <c r="J7" s="146"/>
      <c r="K7" s="146"/>
      <c r="M7" s="89"/>
      <c r="N7" s="45" t="s">
        <v>101</v>
      </c>
      <c r="O7" s="45"/>
      <c r="P7" s="45"/>
      <c r="Q7" s="45"/>
      <c r="R7" s="45"/>
      <c r="S7" s="45"/>
      <c r="T7" s="84"/>
      <c r="U7" s="21"/>
      <c r="V7" s="21"/>
      <c r="W7" s="21"/>
      <c r="X7" s="21"/>
    </row>
    <row r="8" spans="2:24" ht="24" customHeight="1">
      <c r="B8" s="135" t="s">
        <v>102</v>
      </c>
      <c r="C8" s="135"/>
      <c r="D8" s="143"/>
      <c r="E8" s="68">
        <v>12</v>
      </c>
      <c r="G8" s="144" t="s">
        <v>103</v>
      </c>
      <c r="H8" s="145"/>
      <c r="I8" s="147">
        <f ca="1">TotalEarlyPayments</f>
        <v>0</v>
      </c>
      <c r="J8" s="147"/>
      <c r="K8" s="147"/>
      <c r="M8" s="25" t="s">
        <v>104</v>
      </c>
      <c r="N8" s="39"/>
      <c r="O8" s="39"/>
      <c r="P8" s="39"/>
      <c r="Q8" s="39"/>
      <c r="R8" s="39"/>
      <c r="S8" s="39"/>
      <c r="T8" s="26"/>
      <c r="U8" s="21"/>
      <c r="V8" s="21"/>
      <c r="W8" s="21"/>
      <c r="X8" s="21"/>
    </row>
    <row r="9" spans="2:24" ht="24" customHeight="1">
      <c r="B9" s="135" t="s">
        <v>105</v>
      </c>
      <c r="C9" s="135"/>
      <c r="D9" s="75"/>
      <c r="E9" s="69">
        <v>44507</v>
      </c>
      <c r="G9" s="137" t="s">
        <v>106</v>
      </c>
      <c r="H9" s="138"/>
      <c r="I9" s="139">
        <f ca="1">TotalInterest</f>
        <v>545.57236573780597</v>
      </c>
      <c r="J9" s="139"/>
      <c r="K9" s="139"/>
      <c r="M9" s="83" t="s">
        <v>107</v>
      </c>
      <c r="N9" s="39"/>
      <c r="O9" s="39"/>
      <c r="P9" s="39"/>
      <c r="Q9" s="39"/>
      <c r="R9" s="39"/>
      <c r="S9" s="39"/>
      <c r="T9" s="26"/>
      <c r="U9" s="21"/>
      <c r="V9" s="21"/>
      <c r="W9" s="21"/>
      <c r="X9" s="21"/>
    </row>
    <row r="10" spans="2:24" ht="12.4" customHeight="1">
      <c r="C10" s="5"/>
      <c r="D10" s="5"/>
      <c r="E10" s="65"/>
      <c r="G10" s="5"/>
      <c r="H10" s="5"/>
      <c r="I10" s="140"/>
      <c r="J10" s="140"/>
      <c r="K10" s="140"/>
      <c r="M10" s="85"/>
      <c r="N10" s="82"/>
      <c r="O10" s="82"/>
      <c r="P10" s="82"/>
      <c r="Q10" s="82"/>
      <c r="R10" s="82"/>
      <c r="S10" s="82"/>
      <c r="T10" s="86"/>
      <c r="U10" s="21"/>
      <c r="V10" s="21"/>
      <c r="W10" s="21"/>
      <c r="X10" s="21"/>
    </row>
    <row r="11" spans="2:24" ht="20.65" customHeight="1">
      <c r="B11" s="136" t="s">
        <v>108</v>
      </c>
      <c r="C11" s="136"/>
      <c r="D11" s="136"/>
      <c r="E11" s="70">
        <v>0</v>
      </c>
      <c r="F11" s="6"/>
      <c r="G11" s="141" t="s">
        <v>109</v>
      </c>
      <c r="H11" s="141"/>
      <c r="I11" s="142" t="s">
        <v>110</v>
      </c>
      <c r="J11" s="142"/>
      <c r="K11" s="142"/>
      <c r="M11" s="87"/>
      <c r="N11" s="81"/>
      <c r="O11" s="81"/>
      <c r="P11" s="81"/>
      <c r="Q11" s="81"/>
      <c r="R11" s="81"/>
      <c r="S11" s="81"/>
      <c r="T11" s="88"/>
      <c r="U11" s="21"/>
      <c r="V11" s="21"/>
      <c r="W11" s="21"/>
      <c r="X11" s="21"/>
    </row>
    <row r="12" spans="2:24" ht="31.9" customHeight="1">
      <c r="B12" s="7"/>
    </row>
    <row r="13" spans="2:24" s="8" customFormat="1" ht="48" customHeight="1">
      <c r="B13" s="9" t="s">
        <v>111</v>
      </c>
      <c r="C13" s="9" t="s">
        <v>112</v>
      </c>
      <c r="D13" s="9" t="s">
        <v>113</v>
      </c>
      <c r="E13" s="9" t="s">
        <v>114</v>
      </c>
      <c r="F13" s="9" t="s">
        <v>115</v>
      </c>
      <c r="G13" s="9" t="s">
        <v>116</v>
      </c>
      <c r="H13" s="9" t="s">
        <v>117</v>
      </c>
      <c r="I13" s="9" t="s">
        <v>118</v>
      </c>
      <c r="J13" s="9" t="s">
        <v>119</v>
      </c>
      <c r="K13" s="9" t="s">
        <v>120</v>
      </c>
    </row>
    <row r="14" spans="2:24" ht="24" customHeight="1">
      <c r="B14" s="10">
        <f ca="1">IF(LoanIsGood,IF(ROW()-ROW(PaymentSchedule3[[#Headers],[Payment Number]])&gt;ScheduledNumberOfPayments,"",ROW()-ROW(PaymentSchedule3[[#Headers],[Payment Number]])),"")</f>
        <v>1</v>
      </c>
      <c r="C14" s="11">
        <f ca="1">IF(PaymentSchedule3[[#This Row],[Payment Number]]&lt;&gt;"",EOMONTH(LoanStartDate,ROW(PaymentSchedule3[[#This Row],[Payment Number]])-ROW(PaymentSchedule3[[#Headers],[Payment Number]])-2)+DAY(LoanStartDate),"")</f>
        <v>44507</v>
      </c>
      <c r="D14" s="12">
        <f ca="1">IF(PaymentSchedule3[[#This Row],[Payment Number]]&lt;&gt;"",IF(ROW()-ROW(PaymentSchedule3[[#Headers],[Beginning
Balance]])=1,LoanAmount,INDEX(PaymentSchedule3[Ending
Balance],ROW()-ROW(PaymentSchedule3[[#Headers],[Beginning
Balance]])-1)),"")</f>
        <v>2000</v>
      </c>
      <c r="E14" s="13">
        <f ca="1">IF(PaymentSchedule3[[#This Row],[Payment Number]]&lt;&gt;"",ScheduledPayment,"")</f>
        <v>21.213103047815046</v>
      </c>
      <c r="F14"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4"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14" s="12">
        <f ca="1">IF(PaymentSchedule3[[#This Row],[Payment Number]]&lt;&gt;"",PaymentSchedule3[[#This Row],[Total
Payment]]-PaymentSchedule3[[#This Row],[Interest]],"")</f>
        <v>12.879769714481712</v>
      </c>
      <c r="I14" s="14">
        <f ca="1">IF(PaymentSchedule3[[#This Row],[Payment Number]]&lt;&gt;"",PaymentSchedule3[[#This Row],[Beginning
Balance]]*(InterestRate/PaymentsPerYear),"")</f>
        <v>8.3333333333333339</v>
      </c>
      <c r="J14" s="12">
        <f ca="1">IF(PaymentSchedule3[[#This Row],[Payment Number]]&lt;&gt;"",IF(PaymentSchedule3[[#This Row],[Scheduled Payment]]+PaymentSchedule3[[#This Row],[Extra
Payment]]&lt;=PaymentSchedule3[[#This Row],[Beginning
Balance]],PaymentSchedule3[[#This Row],[Beginning
Balance]]-PaymentSchedule3[[#This Row],[Principal]],0),"")</f>
        <v>1987.1202302855183</v>
      </c>
      <c r="K14" s="14">
        <f ca="1">IF(PaymentSchedule3[[#This Row],[Payment Number]]&lt;&gt;"",SUM(INDEX(PaymentSchedule3[Interest],1,1):PaymentSchedule3[[#This Row],[Interest]]),"")</f>
        <v>8.3333333333333339</v>
      </c>
    </row>
    <row r="15" spans="2:24" ht="24" customHeight="1">
      <c r="B15" s="10">
        <f ca="1">IF(LoanIsGood,IF(ROW()-ROW(PaymentSchedule3[[#Headers],[Payment Number]])&gt;ScheduledNumberOfPayments,"",ROW()-ROW(PaymentSchedule3[[#Headers],[Payment Number]])),"")</f>
        <v>2</v>
      </c>
      <c r="C15" s="11">
        <f ca="1">IF(PaymentSchedule3[[#This Row],[Payment Number]]&lt;&gt;"",EOMONTH(LoanStartDate,ROW(PaymentSchedule3[[#This Row],[Payment Number]])-ROW(PaymentSchedule3[[#Headers],[Payment Number]])-2)+DAY(LoanStartDate),"")</f>
        <v>44537</v>
      </c>
      <c r="D15" s="12">
        <f ca="1">IF(PaymentSchedule3[[#This Row],[Payment Number]]&lt;&gt;"",IF(ROW()-ROW(PaymentSchedule3[[#Headers],[Beginning
Balance]])=1,LoanAmount,INDEX(PaymentSchedule3[Ending
Balance],ROW()-ROW(PaymentSchedule3[[#Headers],[Beginning
Balance]])-1)),"")</f>
        <v>1987.1202302855183</v>
      </c>
      <c r="E15" s="13">
        <f ca="1">IF(PaymentSchedule3[[#This Row],[Payment Number]]&lt;&gt;"",ScheduledPayment,"")</f>
        <v>21.213103047815046</v>
      </c>
      <c r="F15"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5"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15" s="12">
        <f ca="1">IF(PaymentSchedule3[[#This Row],[Payment Number]]&lt;&gt;"",PaymentSchedule3[[#This Row],[Total
Payment]]-PaymentSchedule3[[#This Row],[Interest]],"")</f>
        <v>12.933435421625386</v>
      </c>
      <c r="I15" s="14">
        <f ca="1">IF(PaymentSchedule3[[#This Row],[Payment Number]]&lt;&gt;"",PaymentSchedule3[[#This Row],[Beginning
Balance]]*(InterestRate/PaymentsPerYear),"")</f>
        <v>8.27966762618966</v>
      </c>
      <c r="J15" s="12">
        <f ca="1">IF(PaymentSchedule3[[#This Row],[Payment Number]]&lt;&gt;"",IF(PaymentSchedule3[[#This Row],[Scheduled Payment]]+PaymentSchedule3[[#This Row],[Extra
Payment]]&lt;=PaymentSchedule3[[#This Row],[Beginning
Balance]],PaymentSchedule3[[#This Row],[Beginning
Balance]]-PaymentSchedule3[[#This Row],[Principal]],0),"")</f>
        <v>1974.1867948638931</v>
      </c>
      <c r="K15" s="14">
        <f ca="1">IF(PaymentSchedule3[[#This Row],[Payment Number]]&lt;&gt;"",SUM(INDEX(PaymentSchedule3[Interest],1,1):PaymentSchedule3[[#This Row],[Interest]]),"")</f>
        <v>16.613000959522992</v>
      </c>
    </row>
    <row r="16" spans="2:24" ht="24" customHeight="1">
      <c r="B16" s="10">
        <f ca="1">IF(LoanIsGood,IF(ROW()-ROW(PaymentSchedule3[[#Headers],[Payment Number]])&gt;ScheduledNumberOfPayments,"",ROW()-ROW(PaymentSchedule3[[#Headers],[Payment Number]])),"")</f>
        <v>3</v>
      </c>
      <c r="C16" s="11">
        <f ca="1">IF(PaymentSchedule3[[#This Row],[Payment Number]]&lt;&gt;"",EOMONTH(LoanStartDate,ROW(PaymentSchedule3[[#This Row],[Payment Number]])-ROW(PaymentSchedule3[[#Headers],[Payment Number]])-2)+DAY(LoanStartDate),"")</f>
        <v>44568</v>
      </c>
      <c r="D16" s="12">
        <f ca="1">IF(PaymentSchedule3[[#This Row],[Payment Number]]&lt;&gt;"",IF(ROW()-ROW(PaymentSchedule3[[#Headers],[Beginning
Balance]])=1,LoanAmount,INDEX(PaymentSchedule3[Ending
Balance],ROW()-ROW(PaymentSchedule3[[#Headers],[Beginning
Balance]])-1)),"")</f>
        <v>1974.1867948638931</v>
      </c>
      <c r="E16" s="13">
        <f ca="1">IF(PaymentSchedule3[[#This Row],[Payment Number]]&lt;&gt;"",ScheduledPayment,"")</f>
        <v>21.213103047815046</v>
      </c>
      <c r="F16"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6"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16" s="12">
        <f ca="1">IF(PaymentSchedule3[[#This Row],[Payment Number]]&lt;&gt;"",PaymentSchedule3[[#This Row],[Total
Payment]]-PaymentSchedule3[[#This Row],[Interest]],"")</f>
        <v>12.987324735882158</v>
      </c>
      <c r="I16" s="14">
        <f ca="1">IF(PaymentSchedule3[[#This Row],[Payment Number]]&lt;&gt;"",PaymentSchedule3[[#This Row],[Beginning
Balance]]*(InterestRate/PaymentsPerYear),"")</f>
        <v>8.2257783119328884</v>
      </c>
      <c r="J16" s="12">
        <f ca="1">IF(PaymentSchedule3[[#This Row],[Payment Number]]&lt;&gt;"",IF(PaymentSchedule3[[#This Row],[Scheduled Payment]]+PaymentSchedule3[[#This Row],[Extra
Payment]]&lt;=PaymentSchedule3[[#This Row],[Beginning
Balance]],PaymentSchedule3[[#This Row],[Beginning
Balance]]-PaymentSchedule3[[#This Row],[Principal]],0),"")</f>
        <v>1961.1994701280109</v>
      </c>
      <c r="K16" s="14">
        <f ca="1">IF(PaymentSchedule3[[#This Row],[Payment Number]]&lt;&gt;"",SUM(INDEX(PaymentSchedule3[Interest],1,1):PaymentSchedule3[[#This Row],[Interest]]),"")</f>
        <v>24.838779271455881</v>
      </c>
    </row>
    <row r="17" spans="2:11" ht="24" customHeight="1">
      <c r="B17" s="10">
        <f ca="1">IF(LoanIsGood,IF(ROW()-ROW(PaymentSchedule3[[#Headers],[Payment Number]])&gt;ScheduledNumberOfPayments,"",ROW()-ROW(PaymentSchedule3[[#Headers],[Payment Number]])),"")</f>
        <v>4</v>
      </c>
      <c r="C17" s="11">
        <f ca="1">IF(PaymentSchedule3[[#This Row],[Payment Number]]&lt;&gt;"",EOMONTH(LoanStartDate,ROW(PaymentSchedule3[[#This Row],[Payment Number]])-ROW(PaymentSchedule3[[#Headers],[Payment Number]])-2)+DAY(LoanStartDate),"")</f>
        <v>44599</v>
      </c>
      <c r="D17" s="12">
        <f ca="1">IF(PaymentSchedule3[[#This Row],[Payment Number]]&lt;&gt;"",IF(ROW()-ROW(PaymentSchedule3[[#Headers],[Beginning
Balance]])=1,LoanAmount,INDEX(PaymentSchedule3[Ending
Balance],ROW()-ROW(PaymentSchedule3[[#Headers],[Beginning
Balance]])-1)),"")</f>
        <v>1961.1994701280109</v>
      </c>
      <c r="E17" s="13">
        <f ca="1">IF(PaymentSchedule3[[#This Row],[Payment Number]]&lt;&gt;"",ScheduledPayment,"")</f>
        <v>21.213103047815046</v>
      </c>
      <c r="F17"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7"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17" s="12">
        <f ca="1">IF(PaymentSchedule3[[#This Row],[Payment Number]]&lt;&gt;"",PaymentSchedule3[[#This Row],[Total
Payment]]-PaymentSchedule3[[#This Row],[Interest]],"")</f>
        <v>13.041438588948335</v>
      </c>
      <c r="I17" s="14">
        <f ca="1">IF(PaymentSchedule3[[#This Row],[Payment Number]]&lt;&gt;"",PaymentSchedule3[[#This Row],[Beginning
Balance]]*(InterestRate/PaymentsPerYear),"")</f>
        <v>8.1716644588667116</v>
      </c>
      <c r="J17" s="12">
        <f ca="1">IF(PaymentSchedule3[[#This Row],[Payment Number]]&lt;&gt;"",IF(PaymentSchedule3[[#This Row],[Scheduled Payment]]+PaymentSchedule3[[#This Row],[Extra
Payment]]&lt;=PaymentSchedule3[[#This Row],[Beginning
Balance]],PaymentSchedule3[[#This Row],[Beginning
Balance]]-PaymentSchedule3[[#This Row],[Principal]],0),"")</f>
        <v>1948.1580315390627</v>
      </c>
      <c r="K17" s="14">
        <f ca="1">IF(PaymentSchedule3[[#This Row],[Payment Number]]&lt;&gt;"",SUM(INDEX(PaymentSchedule3[Interest],1,1):PaymentSchedule3[[#This Row],[Interest]]),"")</f>
        <v>33.010443730322592</v>
      </c>
    </row>
    <row r="18" spans="2:11" ht="24" customHeight="1">
      <c r="B18" s="10">
        <f ca="1">IF(LoanIsGood,IF(ROW()-ROW(PaymentSchedule3[[#Headers],[Payment Number]])&gt;ScheduledNumberOfPayments,"",ROW()-ROW(PaymentSchedule3[[#Headers],[Payment Number]])),"")</f>
        <v>5</v>
      </c>
      <c r="C18" s="11">
        <f ca="1">IF(PaymentSchedule3[[#This Row],[Payment Number]]&lt;&gt;"",EOMONTH(LoanStartDate,ROW(PaymentSchedule3[[#This Row],[Payment Number]])-ROW(PaymentSchedule3[[#Headers],[Payment Number]])-2)+DAY(LoanStartDate),"")</f>
        <v>44627</v>
      </c>
      <c r="D18" s="12">
        <f ca="1">IF(PaymentSchedule3[[#This Row],[Payment Number]]&lt;&gt;"",IF(ROW()-ROW(PaymentSchedule3[[#Headers],[Beginning
Balance]])=1,LoanAmount,INDEX(PaymentSchedule3[Ending
Balance],ROW()-ROW(PaymentSchedule3[[#Headers],[Beginning
Balance]])-1)),"")</f>
        <v>1948.1580315390627</v>
      </c>
      <c r="E18" s="13">
        <f ca="1">IF(PaymentSchedule3[[#This Row],[Payment Number]]&lt;&gt;"",ScheduledPayment,"")</f>
        <v>21.213103047815046</v>
      </c>
      <c r="F18"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8"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18" s="12">
        <f ca="1">IF(PaymentSchedule3[[#This Row],[Payment Number]]&lt;&gt;"",PaymentSchedule3[[#This Row],[Total
Payment]]-PaymentSchedule3[[#This Row],[Interest]],"")</f>
        <v>13.095777916402286</v>
      </c>
      <c r="I18" s="14">
        <f ca="1">IF(PaymentSchedule3[[#This Row],[Payment Number]]&lt;&gt;"",PaymentSchedule3[[#This Row],[Beginning
Balance]]*(InterestRate/PaymentsPerYear),"")</f>
        <v>8.1173251314127608</v>
      </c>
      <c r="J18" s="12">
        <f ca="1">IF(PaymentSchedule3[[#This Row],[Payment Number]]&lt;&gt;"",IF(PaymentSchedule3[[#This Row],[Scheduled Payment]]+PaymentSchedule3[[#This Row],[Extra
Payment]]&lt;=PaymentSchedule3[[#This Row],[Beginning
Balance]],PaymentSchedule3[[#This Row],[Beginning
Balance]]-PaymentSchedule3[[#This Row],[Principal]],0),"")</f>
        <v>1935.0622536226604</v>
      </c>
      <c r="K18" s="14">
        <f ca="1">IF(PaymentSchedule3[[#This Row],[Payment Number]]&lt;&gt;"",SUM(INDEX(PaymentSchedule3[Interest],1,1):PaymentSchedule3[[#This Row],[Interest]]),"")</f>
        <v>41.127768861735355</v>
      </c>
    </row>
    <row r="19" spans="2:11" ht="24" customHeight="1">
      <c r="B19" s="10">
        <f ca="1">IF(LoanIsGood,IF(ROW()-ROW(PaymentSchedule3[[#Headers],[Payment Number]])&gt;ScheduledNumberOfPayments,"",ROW()-ROW(PaymentSchedule3[[#Headers],[Payment Number]])),"")</f>
        <v>6</v>
      </c>
      <c r="C19" s="11">
        <f ca="1">IF(PaymentSchedule3[[#This Row],[Payment Number]]&lt;&gt;"",EOMONTH(LoanStartDate,ROW(PaymentSchedule3[[#This Row],[Payment Number]])-ROW(PaymentSchedule3[[#Headers],[Payment Number]])-2)+DAY(LoanStartDate),"")</f>
        <v>44658</v>
      </c>
      <c r="D19" s="12">
        <f ca="1">IF(PaymentSchedule3[[#This Row],[Payment Number]]&lt;&gt;"",IF(ROW()-ROW(PaymentSchedule3[[#Headers],[Beginning
Balance]])=1,LoanAmount,INDEX(PaymentSchedule3[Ending
Balance],ROW()-ROW(PaymentSchedule3[[#Headers],[Beginning
Balance]])-1)),"")</f>
        <v>1935.0622536226604</v>
      </c>
      <c r="E19" s="13">
        <f ca="1">IF(PaymentSchedule3[[#This Row],[Payment Number]]&lt;&gt;"",ScheduledPayment,"")</f>
        <v>21.213103047815046</v>
      </c>
      <c r="F19"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9"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19" s="12">
        <f ca="1">IF(PaymentSchedule3[[#This Row],[Payment Number]]&lt;&gt;"",PaymentSchedule3[[#This Row],[Total
Payment]]-PaymentSchedule3[[#This Row],[Interest]],"")</f>
        <v>13.150343657720628</v>
      </c>
      <c r="I19" s="14">
        <f ca="1">IF(PaymentSchedule3[[#This Row],[Payment Number]]&lt;&gt;"",PaymentSchedule3[[#This Row],[Beginning
Balance]]*(InterestRate/PaymentsPerYear),"")</f>
        <v>8.0627593900944188</v>
      </c>
      <c r="J19" s="12">
        <f ca="1">IF(PaymentSchedule3[[#This Row],[Payment Number]]&lt;&gt;"",IF(PaymentSchedule3[[#This Row],[Scheduled Payment]]+PaymentSchedule3[[#This Row],[Extra
Payment]]&lt;=PaymentSchedule3[[#This Row],[Beginning
Balance]],PaymentSchedule3[[#This Row],[Beginning
Balance]]-PaymentSchedule3[[#This Row],[Principal]],0),"")</f>
        <v>1921.9119099649397</v>
      </c>
      <c r="K19" s="14">
        <f ca="1">IF(PaymentSchedule3[[#This Row],[Payment Number]]&lt;&gt;"",SUM(INDEX(PaymentSchedule3[Interest],1,1):PaymentSchedule3[[#This Row],[Interest]]),"")</f>
        <v>49.190528251829775</v>
      </c>
    </row>
    <row r="20" spans="2:11" ht="24" customHeight="1">
      <c r="B20" s="10">
        <f ca="1">IF(LoanIsGood,IF(ROW()-ROW(PaymentSchedule3[[#Headers],[Payment Number]])&gt;ScheduledNumberOfPayments,"",ROW()-ROW(PaymentSchedule3[[#Headers],[Payment Number]])),"")</f>
        <v>7</v>
      </c>
      <c r="C20" s="11">
        <f ca="1">IF(PaymentSchedule3[[#This Row],[Payment Number]]&lt;&gt;"",EOMONTH(LoanStartDate,ROW(PaymentSchedule3[[#This Row],[Payment Number]])-ROW(PaymentSchedule3[[#Headers],[Payment Number]])-2)+DAY(LoanStartDate),"")</f>
        <v>44688</v>
      </c>
      <c r="D20" s="12">
        <f ca="1">IF(PaymentSchedule3[[#This Row],[Payment Number]]&lt;&gt;"",IF(ROW()-ROW(PaymentSchedule3[[#Headers],[Beginning
Balance]])=1,LoanAmount,INDEX(PaymentSchedule3[Ending
Balance],ROW()-ROW(PaymentSchedule3[[#Headers],[Beginning
Balance]])-1)),"")</f>
        <v>1921.9119099649397</v>
      </c>
      <c r="E20" s="13">
        <f ca="1">IF(PaymentSchedule3[[#This Row],[Payment Number]]&lt;&gt;"",ScheduledPayment,"")</f>
        <v>21.213103047815046</v>
      </c>
      <c r="F20"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0"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20" s="12">
        <f ca="1">IF(PaymentSchedule3[[#This Row],[Payment Number]]&lt;&gt;"",PaymentSchedule3[[#This Row],[Total
Payment]]-PaymentSchedule3[[#This Row],[Interest]],"")</f>
        <v>13.205136756294465</v>
      </c>
      <c r="I20" s="14">
        <f ca="1">IF(PaymentSchedule3[[#This Row],[Payment Number]]&lt;&gt;"",PaymentSchedule3[[#This Row],[Beginning
Balance]]*(InterestRate/PaymentsPerYear),"")</f>
        <v>8.0079662915205816</v>
      </c>
      <c r="J20" s="12">
        <f ca="1">IF(PaymentSchedule3[[#This Row],[Payment Number]]&lt;&gt;"",IF(PaymentSchedule3[[#This Row],[Scheduled Payment]]+PaymentSchedule3[[#This Row],[Extra
Payment]]&lt;=PaymentSchedule3[[#This Row],[Beginning
Balance]],PaymentSchedule3[[#This Row],[Beginning
Balance]]-PaymentSchedule3[[#This Row],[Principal]],0),"")</f>
        <v>1908.7067732086452</v>
      </c>
      <c r="K20" s="14">
        <f ca="1">IF(PaymentSchedule3[[#This Row],[Payment Number]]&lt;&gt;"",SUM(INDEX(PaymentSchedule3[Interest],1,1):PaymentSchedule3[[#This Row],[Interest]]),"")</f>
        <v>57.198494543350357</v>
      </c>
    </row>
    <row r="21" spans="2:11" ht="24" customHeight="1">
      <c r="B21" s="10">
        <f ca="1">IF(LoanIsGood,IF(ROW()-ROW(PaymentSchedule3[[#Headers],[Payment Number]])&gt;ScheduledNumberOfPayments,"",ROW()-ROW(PaymentSchedule3[[#Headers],[Payment Number]])),"")</f>
        <v>8</v>
      </c>
      <c r="C21" s="11">
        <f ca="1">IF(PaymentSchedule3[[#This Row],[Payment Number]]&lt;&gt;"",EOMONTH(LoanStartDate,ROW(PaymentSchedule3[[#This Row],[Payment Number]])-ROW(PaymentSchedule3[[#Headers],[Payment Number]])-2)+DAY(LoanStartDate),"")</f>
        <v>44719</v>
      </c>
      <c r="D21" s="12">
        <f ca="1">IF(PaymentSchedule3[[#This Row],[Payment Number]]&lt;&gt;"",IF(ROW()-ROW(PaymentSchedule3[[#Headers],[Beginning
Balance]])=1,LoanAmount,INDEX(PaymentSchedule3[Ending
Balance],ROW()-ROW(PaymentSchedule3[[#Headers],[Beginning
Balance]])-1)),"")</f>
        <v>1908.7067732086452</v>
      </c>
      <c r="E21" s="13">
        <f ca="1">IF(PaymentSchedule3[[#This Row],[Payment Number]]&lt;&gt;"",ScheduledPayment,"")</f>
        <v>21.213103047815046</v>
      </c>
      <c r="F21"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1"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21" s="12">
        <f ca="1">IF(PaymentSchedule3[[#This Row],[Payment Number]]&lt;&gt;"",PaymentSchedule3[[#This Row],[Total
Payment]]-PaymentSchedule3[[#This Row],[Interest]],"")</f>
        <v>13.260158159445691</v>
      </c>
      <c r="I21" s="14">
        <f ca="1">IF(PaymentSchedule3[[#This Row],[Payment Number]]&lt;&gt;"",PaymentSchedule3[[#This Row],[Beginning
Balance]]*(InterestRate/PaymentsPerYear),"")</f>
        <v>7.9529448883693554</v>
      </c>
      <c r="J21" s="12">
        <f ca="1">IF(PaymentSchedule3[[#This Row],[Payment Number]]&lt;&gt;"",IF(PaymentSchedule3[[#This Row],[Scheduled Payment]]+PaymentSchedule3[[#This Row],[Extra
Payment]]&lt;=PaymentSchedule3[[#This Row],[Beginning
Balance]],PaymentSchedule3[[#This Row],[Beginning
Balance]]-PaymentSchedule3[[#This Row],[Principal]],0),"")</f>
        <v>1895.4466150491996</v>
      </c>
      <c r="K21" s="14">
        <f ca="1">IF(PaymentSchedule3[[#This Row],[Payment Number]]&lt;&gt;"",SUM(INDEX(PaymentSchedule3[Interest],1,1):PaymentSchedule3[[#This Row],[Interest]]),"")</f>
        <v>65.151439431719709</v>
      </c>
    </row>
    <row r="22" spans="2:11" ht="24" customHeight="1">
      <c r="B22" s="10">
        <f ca="1">IF(LoanIsGood,IF(ROW()-ROW(PaymentSchedule3[[#Headers],[Payment Number]])&gt;ScheduledNumberOfPayments,"",ROW()-ROW(PaymentSchedule3[[#Headers],[Payment Number]])),"")</f>
        <v>9</v>
      </c>
      <c r="C22" s="11">
        <f ca="1">IF(PaymentSchedule3[[#This Row],[Payment Number]]&lt;&gt;"",EOMONTH(LoanStartDate,ROW(PaymentSchedule3[[#This Row],[Payment Number]])-ROW(PaymentSchedule3[[#Headers],[Payment Number]])-2)+DAY(LoanStartDate),"")</f>
        <v>44749</v>
      </c>
      <c r="D22" s="12">
        <f ca="1">IF(PaymentSchedule3[[#This Row],[Payment Number]]&lt;&gt;"",IF(ROW()-ROW(PaymentSchedule3[[#Headers],[Beginning
Balance]])=1,LoanAmount,INDEX(PaymentSchedule3[Ending
Balance],ROW()-ROW(PaymentSchedule3[[#Headers],[Beginning
Balance]])-1)),"")</f>
        <v>1895.4466150491996</v>
      </c>
      <c r="E22" s="13">
        <f ca="1">IF(PaymentSchedule3[[#This Row],[Payment Number]]&lt;&gt;"",ScheduledPayment,"")</f>
        <v>21.213103047815046</v>
      </c>
      <c r="F22"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2"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22" s="12">
        <f ca="1">IF(PaymentSchedule3[[#This Row],[Payment Number]]&lt;&gt;"",PaymentSchedule3[[#This Row],[Total
Payment]]-PaymentSchedule3[[#This Row],[Interest]],"")</f>
        <v>13.31540881844338</v>
      </c>
      <c r="I22" s="14">
        <f ca="1">IF(PaymentSchedule3[[#This Row],[Payment Number]]&lt;&gt;"",PaymentSchedule3[[#This Row],[Beginning
Balance]]*(InterestRate/PaymentsPerYear),"")</f>
        <v>7.8976942293716652</v>
      </c>
      <c r="J22" s="12">
        <f ca="1">IF(PaymentSchedule3[[#This Row],[Payment Number]]&lt;&gt;"",IF(PaymentSchedule3[[#This Row],[Scheduled Payment]]+PaymentSchedule3[[#This Row],[Extra
Payment]]&lt;=PaymentSchedule3[[#This Row],[Beginning
Balance]],PaymentSchedule3[[#This Row],[Beginning
Balance]]-PaymentSchedule3[[#This Row],[Principal]],0),"")</f>
        <v>1882.1312062307563</v>
      </c>
      <c r="K22" s="14">
        <f ca="1">IF(PaymentSchedule3[[#This Row],[Payment Number]]&lt;&gt;"",SUM(INDEX(PaymentSchedule3[Interest],1,1):PaymentSchedule3[[#This Row],[Interest]]),"")</f>
        <v>73.049133661091375</v>
      </c>
    </row>
    <row r="23" spans="2:11" ht="24" customHeight="1">
      <c r="B23" s="10">
        <f ca="1">IF(LoanIsGood,IF(ROW()-ROW(PaymentSchedule3[[#Headers],[Payment Number]])&gt;ScheduledNumberOfPayments,"",ROW()-ROW(PaymentSchedule3[[#Headers],[Payment Number]])),"")</f>
        <v>10</v>
      </c>
      <c r="C23" s="11">
        <f ca="1">IF(PaymentSchedule3[[#This Row],[Payment Number]]&lt;&gt;"",EOMONTH(LoanStartDate,ROW(PaymentSchedule3[[#This Row],[Payment Number]])-ROW(PaymentSchedule3[[#Headers],[Payment Number]])-2)+DAY(LoanStartDate),"")</f>
        <v>44780</v>
      </c>
      <c r="D23" s="12">
        <f ca="1">IF(PaymentSchedule3[[#This Row],[Payment Number]]&lt;&gt;"",IF(ROW()-ROW(PaymentSchedule3[[#Headers],[Beginning
Balance]])=1,LoanAmount,INDEX(PaymentSchedule3[Ending
Balance],ROW()-ROW(PaymentSchedule3[[#Headers],[Beginning
Balance]])-1)),"")</f>
        <v>1882.1312062307563</v>
      </c>
      <c r="E23" s="13">
        <f ca="1">IF(PaymentSchedule3[[#This Row],[Payment Number]]&lt;&gt;"",ScheduledPayment,"")</f>
        <v>21.213103047815046</v>
      </c>
      <c r="F23"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3"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23" s="12">
        <f ca="1">IF(PaymentSchedule3[[#This Row],[Payment Number]]&lt;&gt;"",PaymentSchedule3[[#This Row],[Total
Payment]]-PaymentSchedule3[[#This Row],[Interest]],"")</f>
        <v>13.370889688520229</v>
      </c>
      <c r="I23" s="14">
        <f ca="1">IF(PaymentSchedule3[[#This Row],[Payment Number]]&lt;&gt;"",PaymentSchedule3[[#This Row],[Beginning
Balance]]*(InterestRate/PaymentsPerYear),"")</f>
        <v>7.842213359294818</v>
      </c>
      <c r="J23" s="12">
        <f ca="1">IF(PaymentSchedule3[[#This Row],[Payment Number]]&lt;&gt;"",IF(PaymentSchedule3[[#This Row],[Scheduled Payment]]+PaymentSchedule3[[#This Row],[Extra
Payment]]&lt;=PaymentSchedule3[[#This Row],[Beginning
Balance]],PaymentSchedule3[[#This Row],[Beginning
Balance]]-PaymentSchedule3[[#This Row],[Principal]],0),"")</f>
        <v>1868.7603165422361</v>
      </c>
      <c r="K23" s="14">
        <f ca="1">IF(PaymentSchedule3[[#This Row],[Payment Number]]&lt;&gt;"",SUM(INDEX(PaymentSchedule3[Interest],1,1):PaymentSchedule3[[#This Row],[Interest]]),"")</f>
        <v>80.891347020386192</v>
      </c>
    </row>
    <row r="24" spans="2:11" ht="24" customHeight="1">
      <c r="B24" s="10">
        <f ca="1">IF(LoanIsGood,IF(ROW()-ROW(PaymentSchedule3[[#Headers],[Payment Number]])&gt;ScheduledNumberOfPayments,"",ROW()-ROW(PaymentSchedule3[[#Headers],[Payment Number]])),"")</f>
        <v>11</v>
      </c>
      <c r="C24" s="11">
        <f ca="1">IF(PaymentSchedule3[[#This Row],[Payment Number]]&lt;&gt;"",EOMONTH(LoanStartDate,ROW(PaymentSchedule3[[#This Row],[Payment Number]])-ROW(PaymentSchedule3[[#Headers],[Payment Number]])-2)+DAY(LoanStartDate),"")</f>
        <v>44811</v>
      </c>
      <c r="D24" s="12">
        <f ca="1">IF(PaymentSchedule3[[#This Row],[Payment Number]]&lt;&gt;"",IF(ROW()-ROW(PaymentSchedule3[[#Headers],[Beginning
Balance]])=1,LoanAmount,INDEX(PaymentSchedule3[Ending
Balance],ROW()-ROW(PaymentSchedule3[[#Headers],[Beginning
Balance]])-1)),"")</f>
        <v>1868.7603165422361</v>
      </c>
      <c r="E24" s="13">
        <f ca="1">IF(PaymentSchedule3[[#This Row],[Payment Number]]&lt;&gt;"",ScheduledPayment,"")</f>
        <v>21.213103047815046</v>
      </c>
      <c r="F24"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4"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24" s="12">
        <f ca="1">IF(PaymentSchedule3[[#This Row],[Payment Number]]&lt;&gt;"",PaymentSchedule3[[#This Row],[Total
Payment]]-PaymentSchedule3[[#This Row],[Interest]],"")</f>
        <v>13.426601728889063</v>
      </c>
      <c r="I24" s="14">
        <f ca="1">IF(PaymentSchedule3[[#This Row],[Payment Number]]&lt;&gt;"",PaymentSchedule3[[#This Row],[Beginning
Balance]]*(InterestRate/PaymentsPerYear),"")</f>
        <v>7.7865013189259837</v>
      </c>
      <c r="J24" s="12">
        <f ca="1">IF(PaymentSchedule3[[#This Row],[Payment Number]]&lt;&gt;"",IF(PaymentSchedule3[[#This Row],[Scheduled Payment]]+PaymentSchedule3[[#This Row],[Extra
Payment]]&lt;=PaymentSchedule3[[#This Row],[Beginning
Balance]],PaymentSchedule3[[#This Row],[Beginning
Balance]]-PaymentSchedule3[[#This Row],[Principal]],0),"")</f>
        <v>1855.3337148133471</v>
      </c>
      <c r="K24" s="14">
        <f ca="1">IF(PaymentSchedule3[[#This Row],[Payment Number]]&lt;&gt;"",SUM(INDEX(PaymentSchedule3[Interest],1,1):PaymentSchedule3[[#This Row],[Interest]]),"")</f>
        <v>88.677848339312177</v>
      </c>
    </row>
    <row r="25" spans="2:11" ht="24" customHeight="1">
      <c r="B25" s="10">
        <f ca="1">IF(LoanIsGood,IF(ROW()-ROW(PaymentSchedule3[[#Headers],[Payment Number]])&gt;ScheduledNumberOfPayments,"",ROW()-ROW(PaymentSchedule3[[#Headers],[Payment Number]])),"")</f>
        <v>12</v>
      </c>
      <c r="C25" s="11">
        <f ca="1">IF(PaymentSchedule3[[#This Row],[Payment Number]]&lt;&gt;"",EOMONTH(LoanStartDate,ROW(PaymentSchedule3[[#This Row],[Payment Number]])-ROW(PaymentSchedule3[[#Headers],[Payment Number]])-2)+DAY(LoanStartDate),"")</f>
        <v>44841</v>
      </c>
      <c r="D25" s="12">
        <f ca="1">IF(PaymentSchedule3[[#This Row],[Payment Number]]&lt;&gt;"",IF(ROW()-ROW(PaymentSchedule3[[#Headers],[Beginning
Balance]])=1,LoanAmount,INDEX(PaymentSchedule3[Ending
Balance],ROW()-ROW(PaymentSchedule3[[#Headers],[Beginning
Balance]])-1)),"")</f>
        <v>1855.3337148133471</v>
      </c>
      <c r="E25" s="13">
        <f ca="1">IF(PaymentSchedule3[[#This Row],[Payment Number]]&lt;&gt;"",ScheduledPayment,"")</f>
        <v>21.213103047815046</v>
      </c>
      <c r="F25"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5"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25" s="12">
        <f ca="1">IF(PaymentSchedule3[[#This Row],[Payment Number]]&lt;&gt;"",PaymentSchedule3[[#This Row],[Total
Payment]]-PaymentSchedule3[[#This Row],[Interest]],"")</f>
        <v>13.482545902759433</v>
      </c>
      <c r="I25" s="14">
        <f ca="1">IF(PaymentSchedule3[[#This Row],[Payment Number]]&lt;&gt;"",PaymentSchedule3[[#This Row],[Beginning
Balance]]*(InterestRate/PaymentsPerYear),"")</f>
        <v>7.730557145055613</v>
      </c>
      <c r="J25" s="12">
        <f ca="1">IF(PaymentSchedule3[[#This Row],[Payment Number]]&lt;&gt;"",IF(PaymentSchedule3[[#This Row],[Scheduled Payment]]+PaymentSchedule3[[#This Row],[Extra
Payment]]&lt;=PaymentSchedule3[[#This Row],[Beginning
Balance]],PaymentSchedule3[[#This Row],[Beginning
Balance]]-PaymentSchedule3[[#This Row],[Principal]],0),"")</f>
        <v>1841.8511689105876</v>
      </c>
      <c r="K25" s="14">
        <f ca="1">IF(PaymentSchedule3[[#This Row],[Payment Number]]&lt;&gt;"",SUM(INDEX(PaymentSchedule3[Interest],1,1):PaymentSchedule3[[#This Row],[Interest]]),"")</f>
        <v>96.40840548436779</v>
      </c>
    </row>
    <row r="26" spans="2:11" ht="24" customHeight="1">
      <c r="B26" s="10">
        <f ca="1">IF(LoanIsGood,IF(ROW()-ROW(PaymentSchedule3[[#Headers],[Payment Number]])&gt;ScheduledNumberOfPayments,"",ROW()-ROW(PaymentSchedule3[[#Headers],[Payment Number]])),"")</f>
        <v>13</v>
      </c>
      <c r="C26" s="11">
        <f ca="1">IF(PaymentSchedule3[[#This Row],[Payment Number]]&lt;&gt;"",EOMONTH(LoanStartDate,ROW(PaymentSchedule3[[#This Row],[Payment Number]])-ROW(PaymentSchedule3[[#Headers],[Payment Number]])-2)+DAY(LoanStartDate),"")</f>
        <v>44872</v>
      </c>
      <c r="D26" s="12">
        <f ca="1">IF(PaymentSchedule3[[#This Row],[Payment Number]]&lt;&gt;"",IF(ROW()-ROW(PaymentSchedule3[[#Headers],[Beginning
Balance]])=1,LoanAmount,INDEX(PaymentSchedule3[Ending
Balance],ROW()-ROW(PaymentSchedule3[[#Headers],[Beginning
Balance]])-1)),"")</f>
        <v>1841.8511689105876</v>
      </c>
      <c r="E26" s="13">
        <f ca="1">IF(PaymentSchedule3[[#This Row],[Payment Number]]&lt;&gt;"",ScheduledPayment,"")</f>
        <v>21.213103047815046</v>
      </c>
      <c r="F26"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6"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26" s="12">
        <f ca="1">IF(PaymentSchedule3[[#This Row],[Payment Number]]&lt;&gt;"",PaymentSchedule3[[#This Row],[Total
Payment]]-PaymentSchedule3[[#This Row],[Interest]],"")</f>
        <v>13.538723177354264</v>
      </c>
      <c r="I26" s="14">
        <f ca="1">IF(PaymentSchedule3[[#This Row],[Payment Number]]&lt;&gt;"",PaymentSchedule3[[#This Row],[Beginning
Balance]]*(InterestRate/PaymentsPerYear),"")</f>
        <v>7.6743798704607817</v>
      </c>
      <c r="J26" s="12">
        <f ca="1">IF(PaymentSchedule3[[#This Row],[Payment Number]]&lt;&gt;"",IF(PaymentSchedule3[[#This Row],[Scheduled Payment]]+PaymentSchedule3[[#This Row],[Extra
Payment]]&lt;=PaymentSchedule3[[#This Row],[Beginning
Balance]],PaymentSchedule3[[#This Row],[Beginning
Balance]]-PaymentSchedule3[[#This Row],[Principal]],0),"")</f>
        <v>1828.3124457332333</v>
      </c>
      <c r="K26" s="14">
        <f ca="1">IF(PaymentSchedule3[[#This Row],[Payment Number]]&lt;&gt;"",SUM(INDEX(PaymentSchedule3[Interest],1,1):PaymentSchedule3[[#This Row],[Interest]]),"")</f>
        <v>104.08278535482857</v>
      </c>
    </row>
    <row r="27" spans="2:11" ht="24" customHeight="1">
      <c r="B27" s="10">
        <f ca="1">IF(LoanIsGood,IF(ROW()-ROW(PaymentSchedule3[[#Headers],[Payment Number]])&gt;ScheduledNumberOfPayments,"",ROW()-ROW(PaymentSchedule3[[#Headers],[Payment Number]])),"")</f>
        <v>14</v>
      </c>
      <c r="C27" s="11">
        <f ca="1">IF(PaymentSchedule3[[#This Row],[Payment Number]]&lt;&gt;"",EOMONTH(LoanStartDate,ROW(PaymentSchedule3[[#This Row],[Payment Number]])-ROW(PaymentSchedule3[[#Headers],[Payment Number]])-2)+DAY(LoanStartDate),"")</f>
        <v>44902</v>
      </c>
      <c r="D27" s="12">
        <f ca="1">IF(PaymentSchedule3[[#This Row],[Payment Number]]&lt;&gt;"",IF(ROW()-ROW(PaymentSchedule3[[#Headers],[Beginning
Balance]])=1,LoanAmount,INDEX(PaymentSchedule3[Ending
Balance],ROW()-ROW(PaymentSchedule3[[#Headers],[Beginning
Balance]])-1)),"")</f>
        <v>1828.3124457332333</v>
      </c>
      <c r="E27" s="13">
        <f ca="1">IF(PaymentSchedule3[[#This Row],[Payment Number]]&lt;&gt;"",ScheduledPayment,"")</f>
        <v>21.213103047815046</v>
      </c>
      <c r="F27"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7"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27" s="12">
        <f ca="1">IF(PaymentSchedule3[[#This Row],[Payment Number]]&lt;&gt;"",PaymentSchedule3[[#This Row],[Total
Payment]]-PaymentSchedule3[[#This Row],[Interest]],"")</f>
        <v>13.595134523926575</v>
      </c>
      <c r="I27" s="14">
        <f ca="1">IF(PaymentSchedule3[[#This Row],[Payment Number]]&lt;&gt;"",PaymentSchedule3[[#This Row],[Beginning
Balance]]*(InterestRate/PaymentsPerYear),"")</f>
        <v>7.6179685238884716</v>
      </c>
      <c r="J27" s="12">
        <f ca="1">IF(PaymentSchedule3[[#This Row],[Payment Number]]&lt;&gt;"",IF(PaymentSchedule3[[#This Row],[Scheduled Payment]]+PaymentSchedule3[[#This Row],[Extra
Payment]]&lt;=PaymentSchedule3[[#This Row],[Beginning
Balance]],PaymentSchedule3[[#This Row],[Beginning
Balance]]-PaymentSchedule3[[#This Row],[Principal]],0),"")</f>
        <v>1814.7173112093067</v>
      </c>
      <c r="K27" s="14">
        <f ca="1">IF(PaymentSchedule3[[#This Row],[Payment Number]]&lt;&gt;"",SUM(INDEX(PaymentSchedule3[Interest],1,1):PaymentSchedule3[[#This Row],[Interest]]),"")</f>
        <v>111.70075387871705</v>
      </c>
    </row>
    <row r="28" spans="2:11" ht="24" customHeight="1">
      <c r="B28" s="10">
        <f ca="1">IF(LoanIsGood,IF(ROW()-ROW(PaymentSchedule3[[#Headers],[Payment Number]])&gt;ScheduledNumberOfPayments,"",ROW()-ROW(PaymentSchedule3[[#Headers],[Payment Number]])),"")</f>
        <v>15</v>
      </c>
      <c r="C28" s="11">
        <f ca="1">IF(PaymentSchedule3[[#This Row],[Payment Number]]&lt;&gt;"",EOMONTH(LoanStartDate,ROW(PaymentSchedule3[[#This Row],[Payment Number]])-ROW(PaymentSchedule3[[#Headers],[Payment Number]])-2)+DAY(LoanStartDate),"")</f>
        <v>44933</v>
      </c>
      <c r="D28" s="12">
        <f ca="1">IF(PaymentSchedule3[[#This Row],[Payment Number]]&lt;&gt;"",IF(ROW()-ROW(PaymentSchedule3[[#Headers],[Beginning
Balance]])=1,LoanAmount,INDEX(PaymentSchedule3[Ending
Balance],ROW()-ROW(PaymentSchedule3[[#Headers],[Beginning
Balance]])-1)),"")</f>
        <v>1814.7173112093067</v>
      </c>
      <c r="E28" s="13">
        <f ca="1">IF(PaymentSchedule3[[#This Row],[Payment Number]]&lt;&gt;"",ScheduledPayment,"")</f>
        <v>21.213103047815046</v>
      </c>
      <c r="F28"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8"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28" s="12">
        <f ca="1">IF(PaymentSchedule3[[#This Row],[Payment Number]]&lt;&gt;"",PaymentSchedule3[[#This Row],[Total
Payment]]-PaymentSchedule3[[#This Row],[Interest]],"")</f>
        <v>13.651780917776268</v>
      </c>
      <c r="I28" s="14">
        <f ca="1">IF(PaymentSchedule3[[#This Row],[Payment Number]]&lt;&gt;"",PaymentSchedule3[[#This Row],[Beginning
Balance]]*(InterestRate/PaymentsPerYear),"")</f>
        <v>7.5613221300387776</v>
      </c>
      <c r="J28" s="12">
        <f ca="1">IF(PaymentSchedule3[[#This Row],[Payment Number]]&lt;&gt;"",IF(PaymentSchedule3[[#This Row],[Scheduled Payment]]+PaymentSchedule3[[#This Row],[Extra
Payment]]&lt;=PaymentSchedule3[[#This Row],[Beginning
Balance]],PaymentSchedule3[[#This Row],[Beginning
Balance]]-PaymentSchedule3[[#This Row],[Principal]],0),"")</f>
        <v>1801.0655302915304</v>
      </c>
      <c r="K28" s="14">
        <f ca="1">IF(PaymentSchedule3[[#This Row],[Payment Number]]&lt;&gt;"",SUM(INDEX(PaymentSchedule3[Interest],1,1):PaymentSchedule3[[#This Row],[Interest]]),"")</f>
        <v>119.26207600875583</v>
      </c>
    </row>
    <row r="29" spans="2:11" ht="24" customHeight="1">
      <c r="B29" s="10">
        <f ca="1">IF(LoanIsGood,IF(ROW()-ROW(PaymentSchedule3[[#Headers],[Payment Number]])&gt;ScheduledNumberOfPayments,"",ROW()-ROW(PaymentSchedule3[[#Headers],[Payment Number]])),"")</f>
        <v>16</v>
      </c>
      <c r="C29" s="11">
        <f ca="1">IF(PaymentSchedule3[[#This Row],[Payment Number]]&lt;&gt;"",EOMONTH(LoanStartDate,ROW(PaymentSchedule3[[#This Row],[Payment Number]])-ROW(PaymentSchedule3[[#Headers],[Payment Number]])-2)+DAY(LoanStartDate),"")</f>
        <v>44964</v>
      </c>
      <c r="D29" s="12">
        <f ca="1">IF(PaymentSchedule3[[#This Row],[Payment Number]]&lt;&gt;"",IF(ROW()-ROW(PaymentSchedule3[[#Headers],[Beginning
Balance]])=1,LoanAmount,INDEX(PaymentSchedule3[Ending
Balance],ROW()-ROW(PaymentSchedule3[[#Headers],[Beginning
Balance]])-1)),"")</f>
        <v>1801.0655302915304</v>
      </c>
      <c r="E29" s="13">
        <f ca="1">IF(PaymentSchedule3[[#This Row],[Payment Number]]&lt;&gt;"",ScheduledPayment,"")</f>
        <v>21.213103047815046</v>
      </c>
      <c r="F29"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9"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29" s="12">
        <f ca="1">IF(PaymentSchedule3[[#This Row],[Payment Number]]&lt;&gt;"",PaymentSchedule3[[#This Row],[Total
Payment]]-PaymentSchedule3[[#This Row],[Interest]],"")</f>
        <v>13.708663338267003</v>
      </c>
      <c r="I29" s="14">
        <f ca="1">IF(PaymentSchedule3[[#This Row],[Payment Number]]&lt;&gt;"",PaymentSchedule3[[#This Row],[Beginning
Balance]]*(InterestRate/PaymentsPerYear),"")</f>
        <v>7.5044397095480431</v>
      </c>
      <c r="J29" s="12">
        <f ca="1">IF(PaymentSchedule3[[#This Row],[Payment Number]]&lt;&gt;"",IF(PaymentSchedule3[[#This Row],[Scheduled Payment]]+PaymentSchedule3[[#This Row],[Extra
Payment]]&lt;=PaymentSchedule3[[#This Row],[Beginning
Balance]],PaymentSchedule3[[#This Row],[Beginning
Balance]]-PaymentSchedule3[[#This Row],[Principal]],0),"")</f>
        <v>1787.3568669532633</v>
      </c>
      <c r="K29" s="14">
        <f ca="1">IF(PaymentSchedule3[[#This Row],[Payment Number]]&lt;&gt;"",SUM(INDEX(PaymentSchedule3[Interest],1,1):PaymentSchedule3[[#This Row],[Interest]]),"")</f>
        <v>126.76651571830386</v>
      </c>
    </row>
    <row r="30" spans="2:11" ht="24" customHeight="1">
      <c r="B30" s="10">
        <f ca="1">IF(LoanIsGood,IF(ROW()-ROW(PaymentSchedule3[[#Headers],[Payment Number]])&gt;ScheduledNumberOfPayments,"",ROW()-ROW(PaymentSchedule3[[#Headers],[Payment Number]])),"")</f>
        <v>17</v>
      </c>
      <c r="C30" s="11">
        <f ca="1">IF(PaymentSchedule3[[#This Row],[Payment Number]]&lt;&gt;"",EOMONTH(LoanStartDate,ROW(PaymentSchedule3[[#This Row],[Payment Number]])-ROW(PaymentSchedule3[[#Headers],[Payment Number]])-2)+DAY(LoanStartDate),"")</f>
        <v>44992</v>
      </c>
      <c r="D30" s="12">
        <f ca="1">IF(PaymentSchedule3[[#This Row],[Payment Number]]&lt;&gt;"",IF(ROW()-ROW(PaymentSchedule3[[#Headers],[Beginning
Balance]])=1,LoanAmount,INDEX(PaymentSchedule3[Ending
Balance],ROW()-ROW(PaymentSchedule3[[#Headers],[Beginning
Balance]])-1)),"")</f>
        <v>1787.3568669532633</v>
      </c>
      <c r="E30" s="13">
        <f ca="1">IF(PaymentSchedule3[[#This Row],[Payment Number]]&lt;&gt;"",ScheduledPayment,"")</f>
        <v>21.213103047815046</v>
      </c>
      <c r="F30"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0"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30" s="12">
        <f ca="1">IF(PaymentSchedule3[[#This Row],[Payment Number]]&lt;&gt;"",PaymentSchedule3[[#This Row],[Total
Payment]]-PaymentSchedule3[[#This Row],[Interest]],"")</f>
        <v>13.765782768843117</v>
      </c>
      <c r="I30" s="14">
        <f ca="1">IF(PaymentSchedule3[[#This Row],[Payment Number]]&lt;&gt;"",PaymentSchedule3[[#This Row],[Beginning
Balance]]*(InterestRate/PaymentsPerYear),"")</f>
        <v>7.4473202789719304</v>
      </c>
      <c r="J30" s="12">
        <f ca="1">IF(PaymentSchedule3[[#This Row],[Payment Number]]&lt;&gt;"",IF(PaymentSchedule3[[#This Row],[Scheduled Payment]]+PaymentSchedule3[[#This Row],[Extra
Payment]]&lt;=PaymentSchedule3[[#This Row],[Beginning
Balance]],PaymentSchedule3[[#This Row],[Beginning
Balance]]-PaymentSchedule3[[#This Row],[Principal]],0),"")</f>
        <v>1773.5910841844202</v>
      </c>
      <c r="K30" s="14">
        <f ca="1">IF(PaymentSchedule3[[#This Row],[Payment Number]]&lt;&gt;"",SUM(INDEX(PaymentSchedule3[Interest],1,1):PaymentSchedule3[[#This Row],[Interest]]),"")</f>
        <v>134.21383599727579</v>
      </c>
    </row>
    <row r="31" spans="2:11" ht="24" customHeight="1">
      <c r="B31" s="10">
        <f ca="1">IF(LoanIsGood,IF(ROW()-ROW(PaymentSchedule3[[#Headers],[Payment Number]])&gt;ScheduledNumberOfPayments,"",ROW()-ROW(PaymentSchedule3[[#Headers],[Payment Number]])),"")</f>
        <v>18</v>
      </c>
      <c r="C31" s="11">
        <f ca="1">IF(PaymentSchedule3[[#This Row],[Payment Number]]&lt;&gt;"",EOMONTH(LoanStartDate,ROW(PaymentSchedule3[[#This Row],[Payment Number]])-ROW(PaymentSchedule3[[#Headers],[Payment Number]])-2)+DAY(LoanStartDate),"")</f>
        <v>45023</v>
      </c>
      <c r="D31" s="12">
        <f ca="1">IF(PaymentSchedule3[[#This Row],[Payment Number]]&lt;&gt;"",IF(ROW()-ROW(PaymentSchedule3[[#Headers],[Beginning
Balance]])=1,LoanAmount,INDEX(PaymentSchedule3[Ending
Balance],ROW()-ROW(PaymentSchedule3[[#Headers],[Beginning
Balance]])-1)),"")</f>
        <v>1773.5910841844202</v>
      </c>
      <c r="E31" s="13">
        <f ca="1">IF(PaymentSchedule3[[#This Row],[Payment Number]]&lt;&gt;"",ScheduledPayment,"")</f>
        <v>21.213103047815046</v>
      </c>
      <c r="F31"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1"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31" s="12">
        <f ca="1">IF(PaymentSchedule3[[#This Row],[Payment Number]]&lt;&gt;"",PaymentSchedule3[[#This Row],[Total
Payment]]-PaymentSchedule3[[#This Row],[Interest]],"")</f>
        <v>13.82314019704663</v>
      </c>
      <c r="I31" s="14">
        <f ca="1">IF(PaymentSchedule3[[#This Row],[Payment Number]]&lt;&gt;"",PaymentSchedule3[[#This Row],[Beginning
Balance]]*(InterestRate/PaymentsPerYear),"")</f>
        <v>7.3899628507684172</v>
      </c>
      <c r="J31" s="12">
        <f ca="1">IF(PaymentSchedule3[[#This Row],[Payment Number]]&lt;&gt;"",IF(PaymentSchedule3[[#This Row],[Scheduled Payment]]+PaymentSchedule3[[#This Row],[Extra
Payment]]&lt;=PaymentSchedule3[[#This Row],[Beginning
Balance]],PaymentSchedule3[[#This Row],[Beginning
Balance]]-PaymentSchedule3[[#This Row],[Principal]],0),"")</f>
        <v>1759.7679439873737</v>
      </c>
      <c r="K31" s="14">
        <f ca="1">IF(PaymentSchedule3[[#This Row],[Payment Number]]&lt;&gt;"",SUM(INDEX(PaymentSchedule3[Interest],1,1):PaymentSchedule3[[#This Row],[Interest]]),"")</f>
        <v>141.60379884804422</v>
      </c>
    </row>
    <row r="32" spans="2:11" ht="24" customHeight="1">
      <c r="B32" s="10">
        <f ca="1">IF(LoanIsGood,IF(ROW()-ROW(PaymentSchedule3[[#Headers],[Payment Number]])&gt;ScheduledNumberOfPayments,"",ROW()-ROW(PaymentSchedule3[[#Headers],[Payment Number]])),"")</f>
        <v>19</v>
      </c>
      <c r="C32" s="11">
        <f ca="1">IF(PaymentSchedule3[[#This Row],[Payment Number]]&lt;&gt;"",EOMONTH(LoanStartDate,ROW(PaymentSchedule3[[#This Row],[Payment Number]])-ROW(PaymentSchedule3[[#Headers],[Payment Number]])-2)+DAY(LoanStartDate),"")</f>
        <v>45053</v>
      </c>
      <c r="D32" s="12">
        <f ca="1">IF(PaymentSchedule3[[#This Row],[Payment Number]]&lt;&gt;"",IF(ROW()-ROW(PaymentSchedule3[[#Headers],[Beginning
Balance]])=1,LoanAmount,INDEX(PaymentSchedule3[Ending
Balance],ROW()-ROW(PaymentSchedule3[[#Headers],[Beginning
Balance]])-1)),"")</f>
        <v>1759.7679439873737</v>
      </c>
      <c r="E32" s="13">
        <f ca="1">IF(PaymentSchedule3[[#This Row],[Payment Number]]&lt;&gt;"",ScheduledPayment,"")</f>
        <v>21.213103047815046</v>
      </c>
      <c r="F32"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2"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32" s="12">
        <f ca="1">IF(PaymentSchedule3[[#This Row],[Payment Number]]&lt;&gt;"",PaymentSchedule3[[#This Row],[Total
Payment]]-PaymentSchedule3[[#This Row],[Interest]],"")</f>
        <v>13.880736614534323</v>
      </c>
      <c r="I32" s="14">
        <f ca="1">IF(PaymentSchedule3[[#This Row],[Payment Number]]&lt;&gt;"",PaymentSchedule3[[#This Row],[Beginning
Balance]]*(InterestRate/PaymentsPerYear),"")</f>
        <v>7.3323664332807237</v>
      </c>
      <c r="J32" s="12">
        <f ca="1">IF(PaymentSchedule3[[#This Row],[Payment Number]]&lt;&gt;"",IF(PaymentSchedule3[[#This Row],[Scheduled Payment]]+PaymentSchedule3[[#This Row],[Extra
Payment]]&lt;=PaymentSchedule3[[#This Row],[Beginning
Balance]],PaymentSchedule3[[#This Row],[Beginning
Balance]]-PaymentSchedule3[[#This Row],[Principal]],0),"")</f>
        <v>1745.8872073728394</v>
      </c>
      <c r="K32" s="14">
        <f ca="1">IF(PaymentSchedule3[[#This Row],[Payment Number]]&lt;&gt;"",SUM(INDEX(PaymentSchedule3[Interest],1,1):PaymentSchedule3[[#This Row],[Interest]]),"")</f>
        <v>148.93616528132495</v>
      </c>
    </row>
    <row r="33" spans="2:11" ht="24" customHeight="1">
      <c r="B33" s="10">
        <f ca="1">IF(LoanIsGood,IF(ROW()-ROW(PaymentSchedule3[[#Headers],[Payment Number]])&gt;ScheduledNumberOfPayments,"",ROW()-ROW(PaymentSchedule3[[#Headers],[Payment Number]])),"")</f>
        <v>20</v>
      </c>
      <c r="C33" s="11">
        <f ca="1">IF(PaymentSchedule3[[#This Row],[Payment Number]]&lt;&gt;"",EOMONTH(LoanStartDate,ROW(PaymentSchedule3[[#This Row],[Payment Number]])-ROW(PaymentSchedule3[[#Headers],[Payment Number]])-2)+DAY(LoanStartDate),"")</f>
        <v>45084</v>
      </c>
      <c r="D33" s="12">
        <f ca="1">IF(PaymentSchedule3[[#This Row],[Payment Number]]&lt;&gt;"",IF(ROW()-ROW(PaymentSchedule3[[#Headers],[Beginning
Balance]])=1,LoanAmount,INDEX(PaymentSchedule3[Ending
Balance],ROW()-ROW(PaymentSchedule3[[#Headers],[Beginning
Balance]])-1)),"")</f>
        <v>1745.8872073728394</v>
      </c>
      <c r="E33" s="13">
        <f ca="1">IF(PaymentSchedule3[[#This Row],[Payment Number]]&lt;&gt;"",ScheduledPayment,"")</f>
        <v>21.213103047815046</v>
      </c>
      <c r="F33"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3"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33" s="12">
        <f ca="1">IF(PaymentSchedule3[[#This Row],[Payment Number]]&lt;&gt;"",PaymentSchedule3[[#This Row],[Total
Payment]]-PaymentSchedule3[[#This Row],[Interest]],"")</f>
        <v>13.938573017094882</v>
      </c>
      <c r="I33" s="14">
        <f ca="1">IF(PaymentSchedule3[[#This Row],[Payment Number]]&lt;&gt;"",PaymentSchedule3[[#This Row],[Beginning
Balance]]*(InterestRate/PaymentsPerYear),"")</f>
        <v>7.2745300307201637</v>
      </c>
      <c r="J33" s="12">
        <f ca="1">IF(PaymentSchedule3[[#This Row],[Payment Number]]&lt;&gt;"",IF(PaymentSchedule3[[#This Row],[Scheduled Payment]]+PaymentSchedule3[[#This Row],[Extra
Payment]]&lt;=PaymentSchedule3[[#This Row],[Beginning
Balance]],PaymentSchedule3[[#This Row],[Beginning
Balance]]-PaymentSchedule3[[#This Row],[Principal]],0),"")</f>
        <v>1731.9486343557446</v>
      </c>
      <c r="K33" s="14">
        <f ca="1">IF(PaymentSchedule3[[#This Row],[Payment Number]]&lt;&gt;"",SUM(INDEX(PaymentSchedule3[Interest],1,1):PaymentSchedule3[[#This Row],[Interest]]),"")</f>
        <v>156.21069531204512</v>
      </c>
    </row>
    <row r="34" spans="2:11" ht="24" customHeight="1">
      <c r="B34" s="10">
        <f ca="1">IF(LoanIsGood,IF(ROW()-ROW(PaymentSchedule3[[#Headers],[Payment Number]])&gt;ScheduledNumberOfPayments,"",ROW()-ROW(PaymentSchedule3[[#Headers],[Payment Number]])),"")</f>
        <v>21</v>
      </c>
      <c r="C34" s="11">
        <f ca="1">IF(PaymentSchedule3[[#This Row],[Payment Number]]&lt;&gt;"",EOMONTH(LoanStartDate,ROW(PaymentSchedule3[[#This Row],[Payment Number]])-ROW(PaymentSchedule3[[#Headers],[Payment Number]])-2)+DAY(LoanStartDate),"")</f>
        <v>45114</v>
      </c>
      <c r="D34" s="12">
        <f ca="1">IF(PaymentSchedule3[[#This Row],[Payment Number]]&lt;&gt;"",IF(ROW()-ROW(PaymentSchedule3[[#Headers],[Beginning
Balance]])=1,LoanAmount,INDEX(PaymentSchedule3[Ending
Balance],ROW()-ROW(PaymentSchedule3[[#Headers],[Beginning
Balance]])-1)),"")</f>
        <v>1731.9486343557446</v>
      </c>
      <c r="E34" s="13">
        <f ca="1">IF(PaymentSchedule3[[#This Row],[Payment Number]]&lt;&gt;"",ScheduledPayment,"")</f>
        <v>21.213103047815046</v>
      </c>
      <c r="F34"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4"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34" s="12">
        <f ca="1">IF(PaymentSchedule3[[#This Row],[Payment Number]]&lt;&gt;"",PaymentSchedule3[[#This Row],[Total
Payment]]-PaymentSchedule3[[#This Row],[Interest]],"")</f>
        <v>13.996650404666109</v>
      </c>
      <c r="I34" s="14">
        <f ca="1">IF(PaymentSchedule3[[#This Row],[Payment Number]]&lt;&gt;"",PaymentSchedule3[[#This Row],[Beginning
Balance]]*(InterestRate/PaymentsPerYear),"")</f>
        <v>7.2164526431489362</v>
      </c>
      <c r="J34" s="12">
        <f ca="1">IF(PaymentSchedule3[[#This Row],[Payment Number]]&lt;&gt;"",IF(PaymentSchedule3[[#This Row],[Scheduled Payment]]+PaymentSchedule3[[#This Row],[Extra
Payment]]&lt;=PaymentSchedule3[[#This Row],[Beginning
Balance]],PaymentSchedule3[[#This Row],[Beginning
Balance]]-PaymentSchedule3[[#This Row],[Principal]],0),"")</f>
        <v>1717.9519839510785</v>
      </c>
      <c r="K34" s="14">
        <f ca="1">IF(PaymentSchedule3[[#This Row],[Payment Number]]&lt;&gt;"",SUM(INDEX(PaymentSchedule3[Interest],1,1):PaymentSchedule3[[#This Row],[Interest]]),"")</f>
        <v>163.42714795519404</v>
      </c>
    </row>
    <row r="35" spans="2:11" ht="24" customHeight="1">
      <c r="B35" s="10">
        <f ca="1">IF(LoanIsGood,IF(ROW()-ROW(PaymentSchedule3[[#Headers],[Payment Number]])&gt;ScheduledNumberOfPayments,"",ROW()-ROW(PaymentSchedule3[[#Headers],[Payment Number]])),"")</f>
        <v>22</v>
      </c>
      <c r="C35" s="11">
        <f ca="1">IF(PaymentSchedule3[[#This Row],[Payment Number]]&lt;&gt;"",EOMONTH(LoanStartDate,ROW(PaymentSchedule3[[#This Row],[Payment Number]])-ROW(PaymentSchedule3[[#Headers],[Payment Number]])-2)+DAY(LoanStartDate),"")</f>
        <v>45145</v>
      </c>
      <c r="D35" s="12">
        <f ca="1">IF(PaymentSchedule3[[#This Row],[Payment Number]]&lt;&gt;"",IF(ROW()-ROW(PaymentSchedule3[[#Headers],[Beginning
Balance]])=1,LoanAmount,INDEX(PaymentSchedule3[Ending
Balance],ROW()-ROW(PaymentSchedule3[[#Headers],[Beginning
Balance]])-1)),"")</f>
        <v>1717.9519839510785</v>
      </c>
      <c r="E35" s="13">
        <f ca="1">IF(PaymentSchedule3[[#This Row],[Payment Number]]&lt;&gt;"",ScheduledPayment,"")</f>
        <v>21.213103047815046</v>
      </c>
      <c r="F35"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5"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35" s="12">
        <f ca="1">IF(PaymentSchedule3[[#This Row],[Payment Number]]&lt;&gt;"",PaymentSchedule3[[#This Row],[Total
Payment]]-PaymentSchedule3[[#This Row],[Interest]],"")</f>
        <v>14.05496978135222</v>
      </c>
      <c r="I35" s="14">
        <f ca="1">IF(PaymentSchedule3[[#This Row],[Payment Number]]&lt;&gt;"",PaymentSchedule3[[#This Row],[Beginning
Balance]]*(InterestRate/PaymentsPerYear),"")</f>
        <v>7.1581332664628272</v>
      </c>
      <c r="J35" s="12">
        <f ca="1">IF(PaymentSchedule3[[#This Row],[Payment Number]]&lt;&gt;"",IF(PaymentSchedule3[[#This Row],[Scheduled Payment]]+PaymentSchedule3[[#This Row],[Extra
Payment]]&lt;=PaymentSchedule3[[#This Row],[Beginning
Balance]],PaymentSchedule3[[#This Row],[Beginning
Balance]]-PaymentSchedule3[[#This Row],[Principal]],0),"")</f>
        <v>1703.8970141697264</v>
      </c>
      <c r="K35" s="14">
        <f ca="1">IF(PaymentSchedule3[[#This Row],[Payment Number]]&lt;&gt;"",SUM(INDEX(PaymentSchedule3[Interest],1,1):PaymentSchedule3[[#This Row],[Interest]]),"")</f>
        <v>170.58528122165689</v>
      </c>
    </row>
    <row r="36" spans="2:11" ht="24" customHeight="1">
      <c r="B36" s="10">
        <f ca="1">IF(LoanIsGood,IF(ROW()-ROW(PaymentSchedule3[[#Headers],[Payment Number]])&gt;ScheduledNumberOfPayments,"",ROW()-ROW(PaymentSchedule3[[#Headers],[Payment Number]])),"")</f>
        <v>23</v>
      </c>
      <c r="C36" s="11">
        <f ca="1">IF(PaymentSchedule3[[#This Row],[Payment Number]]&lt;&gt;"",EOMONTH(LoanStartDate,ROW(PaymentSchedule3[[#This Row],[Payment Number]])-ROW(PaymentSchedule3[[#Headers],[Payment Number]])-2)+DAY(LoanStartDate),"")</f>
        <v>45176</v>
      </c>
      <c r="D36" s="12">
        <f ca="1">IF(PaymentSchedule3[[#This Row],[Payment Number]]&lt;&gt;"",IF(ROW()-ROW(PaymentSchedule3[[#Headers],[Beginning
Balance]])=1,LoanAmount,INDEX(PaymentSchedule3[Ending
Balance],ROW()-ROW(PaymentSchedule3[[#Headers],[Beginning
Balance]])-1)),"")</f>
        <v>1703.8970141697264</v>
      </c>
      <c r="E36" s="13">
        <f ca="1">IF(PaymentSchedule3[[#This Row],[Payment Number]]&lt;&gt;"",ScheduledPayment,"")</f>
        <v>21.213103047815046</v>
      </c>
      <c r="F36"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6"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36" s="12">
        <f ca="1">IF(PaymentSchedule3[[#This Row],[Payment Number]]&lt;&gt;"",PaymentSchedule3[[#This Row],[Total
Payment]]-PaymentSchedule3[[#This Row],[Interest]],"")</f>
        <v>14.113532155441186</v>
      </c>
      <c r="I36" s="14">
        <f ca="1">IF(PaymentSchedule3[[#This Row],[Payment Number]]&lt;&gt;"",PaymentSchedule3[[#This Row],[Beginning
Balance]]*(InterestRate/PaymentsPerYear),"")</f>
        <v>7.0995708923738601</v>
      </c>
      <c r="J36" s="12">
        <f ca="1">IF(PaymentSchedule3[[#This Row],[Payment Number]]&lt;&gt;"",IF(PaymentSchedule3[[#This Row],[Scheduled Payment]]+PaymentSchedule3[[#This Row],[Extra
Payment]]&lt;=PaymentSchedule3[[#This Row],[Beginning
Balance]],PaymentSchedule3[[#This Row],[Beginning
Balance]]-PaymentSchedule3[[#This Row],[Principal]],0),"")</f>
        <v>1689.7834820142853</v>
      </c>
      <c r="K36" s="14">
        <f ca="1">IF(PaymentSchedule3[[#This Row],[Payment Number]]&lt;&gt;"",SUM(INDEX(PaymentSchedule3[Interest],1,1):PaymentSchedule3[[#This Row],[Interest]]),"")</f>
        <v>177.68485211403075</v>
      </c>
    </row>
    <row r="37" spans="2:11" ht="24" customHeight="1">
      <c r="B37" s="10">
        <f ca="1">IF(LoanIsGood,IF(ROW()-ROW(PaymentSchedule3[[#Headers],[Payment Number]])&gt;ScheduledNumberOfPayments,"",ROW()-ROW(PaymentSchedule3[[#Headers],[Payment Number]])),"")</f>
        <v>24</v>
      </c>
      <c r="C37" s="11">
        <f ca="1">IF(PaymentSchedule3[[#This Row],[Payment Number]]&lt;&gt;"",EOMONTH(LoanStartDate,ROW(PaymentSchedule3[[#This Row],[Payment Number]])-ROW(PaymentSchedule3[[#Headers],[Payment Number]])-2)+DAY(LoanStartDate),"")</f>
        <v>45206</v>
      </c>
      <c r="D37" s="12">
        <f ca="1">IF(PaymentSchedule3[[#This Row],[Payment Number]]&lt;&gt;"",IF(ROW()-ROW(PaymentSchedule3[[#Headers],[Beginning
Balance]])=1,LoanAmount,INDEX(PaymentSchedule3[Ending
Balance],ROW()-ROW(PaymentSchedule3[[#Headers],[Beginning
Balance]])-1)),"")</f>
        <v>1689.7834820142853</v>
      </c>
      <c r="E37" s="13">
        <f ca="1">IF(PaymentSchedule3[[#This Row],[Payment Number]]&lt;&gt;"",ScheduledPayment,"")</f>
        <v>21.213103047815046</v>
      </c>
      <c r="F37"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7"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37" s="12">
        <f ca="1">IF(PaymentSchedule3[[#This Row],[Payment Number]]&lt;&gt;"",PaymentSchedule3[[#This Row],[Total
Payment]]-PaymentSchedule3[[#This Row],[Interest]],"")</f>
        <v>14.172338539422192</v>
      </c>
      <c r="I37" s="14">
        <f ca="1">IF(PaymentSchedule3[[#This Row],[Payment Number]]&lt;&gt;"",PaymentSchedule3[[#This Row],[Beginning
Balance]]*(InterestRate/PaymentsPerYear),"")</f>
        <v>7.0407645083928552</v>
      </c>
      <c r="J37" s="12">
        <f ca="1">IF(PaymentSchedule3[[#This Row],[Payment Number]]&lt;&gt;"",IF(PaymentSchedule3[[#This Row],[Scheduled Payment]]+PaymentSchedule3[[#This Row],[Extra
Payment]]&lt;=PaymentSchedule3[[#This Row],[Beginning
Balance]],PaymentSchedule3[[#This Row],[Beginning
Balance]]-PaymentSchedule3[[#This Row],[Principal]],0),"")</f>
        <v>1675.611143474863</v>
      </c>
      <c r="K37" s="14">
        <f ca="1">IF(PaymentSchedule3[[#This Row],[Payment Number]]&lt;&gt;"",SUM(INDEX(PaymentSchedule3[Interest],1,1):PaymentSchedule3[[#This Row],[Interest]]),"")</f>
        <v>184.72561662242362</v>
      </c>
    </row>
    <row r="38" spans="2:11" ht="24" customHeight="1">
      <c r="B38" s="10">
        <f ca="1">IF(LoanIsGood,IF(ROW()-ROW(PaymentSchedule3[[#Headers],[Payment Number]])&gt;ScheduledNumberOfPayments,"",ROW()-ROW(PaymentSchedule3[[#Headers],[Payment Number]])),"")</f>
        <v>25</v>
      </c>
      <c r="C38" s="11">
        <f ca="1">IF(PaymentSchedule3[[#This Row],[Payment Number]]&lt;&gt;"",EOMONTH(LoanStartDate,ROW(PaymentSchedule3[[#This Row],[Payment Number]])-ROW(PaymentSchedule3[[#Headers],[Payment Number]])-2)+DAY(LoanStartDate),"")</f>
        <v>45237</v>
      </c>
      <c r="D38" s="12">
        <f ca="1">IF(PaymentSchedule3[[#This Row],[Payment Number]]&lt;&gt;"",IF(ROW()-ROW(PaymentSchedule3[[#Headers],[Beginning
Balance]])=1,LoanAmount,INDEX(PaymentSchedule3[Ending
Balance],ROW()-ROW(PaymentSchedule3[[#Headers],[Beginning
Balance]])-1)),"")</f>
        <v>1675.611143474863</v>
      </c>
      <c r="E38" s="13">
        <f ca="1">IF(PaymentSchedule3[[#This Row],[Payment Number]]&lt;&gt;"",ScheduledPayment,"")</f>
        <v>21.213103047815046</v>
      </c>
      <c r="F38"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8"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38" s="12">
        <f ca="1">IF(PaymentSchedule3[[#This Row],[Payment Number]]&lt;&gt;"",PaymentSchedule3[[#This Row],[Total
Payment]]-PaymentSchedule3[[#This Row],[Interest]],"")</f>
        <v>14.231389950003116</v>
      </c>
      <c r="I38" s="14">
        <f ca="1">IF(PaymentSchedule3[[#This Row],[Payment Number]]&lt;&gt;"",PaymentSchedule3[[#This Row],[Beginning
Balance]]*(InterestRate/PaymentsPerYear),"")</f>
        <v>6.9817130978119293</v>
      </c>
      <c r="J38" s="12">
        <f ca="1">IF(PaymentSchedule3[[#This Row],[Payment Number]]&lt;&gt;"",IF(PaymentSchedule3[[#This Row],[Scheduled Payment]]+PaymentSchedule3[[#This Row],[Extra
Payment]]&lt;=PaymentSchedule3[[#This Row],[Beginning
Balance]],PaymentSchedule3[[#This Row],[Beginning
Balance]]-PaymentSchedule3[[#This Row],[Principal]],0),"")</f>
        <v>1661.3797535248598</v>
      </c>
      <c r="K38" s="14">
        <f ca="1">IF(PaymentSchedule3[[#This Row],[Payment Number]]&lt;&gt;"",SUM(INDEX(PaymentSchedule3[Interest],1,1):PaymentSchedule3[[#This Row],[Interest]]),"")</f>
        <v>191.70732972023555</v>
      </c>
    </row>
    <row r="39" spans="2:11" ht="24" customHeight="1">
      <c r="B39" s="10">
        <f ca="1">IF(LoanIsGood,IF(ROW()-ROW(PaymentSchedule3[[#Headers],[Payment Number]])&gt;ScheduledNumberOfPayments,"",ROW()-ROW(PaymentSchedule3[[#Headers],[Payment Number]])),"")</f>
        <v>26</v>
      </c>
      <c r="C39" s="11">
        <f ca="1">IF(PaymentSchedule3[[#This Row],[Payment Number]]&lt;&gt;"",EOMONTH(LoanStartDate,ROW(PaymentSchedule3[[#This Row],[Payment Number]])-ROW(PaymentSchedule3[[#Headers],[Payment Number]])-2)+DAY(LoanStartDate),"")</f>
        <v>45267</v>
      </c>
      <c r="D39" s="12">
        <f ca="1">IF(PaymentSchedule3[[#This Row],[Payment Number]]&lt;&gt;"",IF(ROW()-ROW(PaymentSchedule3[[#Headers],[Beginning
Balance]])=1,LoanAmount,INDEX(PaymentSchedule3[Ending
Balance],ROW()-ROW(PaymentSchedule3[[#Headers],[Beginning
Balance]])-1)),"")</f>
        <v>1661.3797535248598</v>
      </c>
      <c r="E39" s="13">
        <f ca="1">IF(PaymentSchedule3[[#This Row],[Payment Number]]&lt;&gt;"",ScheduledPayment,"")</f>
        <v>21.213103047815046</v>
      </c>
      <c r="F39"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9"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39" s="12">
        <f ca="1">IF(PaymentSchedule3[[#This Row],[Payment Number]]&lt;&gt;"",PaymentSchedule3[[#This Row],[Total
Payment]]-PaymentSchedule3[[#This Row],[Interest]],"")</f>
        <v>14.290687408128131</v>
      </c>
      <c r="I39" s="14">
        <f ca="1">IF(PaymentSchedule3[[#This Row],[Payment Number]]&lt;&gt;"",PaymentSchedule3[[#This Row],[Beginning
Balance]]*(InterestRate/PaymentsPerYear),"")</f>
        <v>6.9224156396869159</v>
      </c>
      <c r="J39" s="12">
        <f ca="1">IF(PaymentSchedule3[[#This Row],[Payment Number]]&lt;&gt;"",IF(PaymentSchedule3[[#This Row],[Scheduled Payment]]+PaymentSchedule3[[#This Row],[Extra
Payment]]&lt;=PaymentSchedule3[[#This Row],[Beginning
Balance]],PaymentSchedule3[[#This Row],[Beginning
Balance]]-PaymentSchedule3[[#This Row],[Principal]],0),"")</f>
        <v>1647.0890661167316</v>
      </c>
      <c r="K39" s="14">
        <f ca="1">IF(PaymentSchedule3[[#This Row],[Payment Number]]&lt;&gt;"",SUM(INDEX(PaymentSchedule3[Interest],1,1):PaymentSchedule3[[#This Row],[Interest]]),"")</f>
        <v>198.62974535992245</v>
      </c>
    </row>
    <row r="40" spans="2:11" ht="24" customHeight="1">
      <c r="B40" s="10">
        <f ca="1">IF(LoanIsGood,IF(ROW()-ROW(PaymentSchedule3[[#Headers],[Payment Number]])&gt;ScheduledNumberOfPayments,"",ROW()-ROW(PaymentSchedule3[[#Headers],[Payment Number]])),"")</f>
        <v>27</v>
      </c>
      <c r="C40" s="11">
        <f ca="1">IF(PaymentSchedule3[[#This Row],[Payment Number]]&lt;&gt;"",EOMONTH(LoanStartDate,ROW(PaymentSchedule3[[#This Row],[Payment Number]])-ROW(PaymentSchedule3[[#Headers],[Payment Number]])-2)+DAY(LoanStartDate),"")</f>
        <v>45298</v>
      </c>
      <c r="D40" s="12">
        <f ca="1">IF(PaymentSchedule3[[#This Row],[Payment Number]]&lt;&gt;"",IF(ROW()-ROW(PaymentSchedule3[[#Headers],[Beginning
Balance]])=1,LoanAmount,INDEX(PaymentSchedule3[Ending
Balance],ROW()-ROW(PaymentSchedule3[[#Headers],[Beginning
Balance]])-1)),"")</f>
        <v>1647.0890661167316</v>
      </c>
      <c r="E40" s="13">
        <f ca="1">IF(PaymentSchedule3[[#This Row],[Payment Number]]&lt;&gt;"",ScheduledPayment,"")</f>
        <v>21.213103047815046</v>
      </c>
      <c r="F40"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0"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40" s="12">
        <f ca="1">IF(PaymentSchedule3[[#This Row],[Payment Number]]&lt;&gt;"",PaymentSchedule3[[#This Row],[Total
Payment]]-PaymentSchedule3[[#This Row],[Interest]],"")</f>
        <v>14.350231938995332</v>
      </c>
      <c r="I40" s="14">
        <f ca="1">IF(PaymentSchedule3[[#This Row],[Payment Number]]&lt;&gt;"",PaymentSchedule3[[#This Row],[Beginning
Balance]]*(InterestRate/PaymentsPerYear),"")</f>
        <v>6.8628711088197152</v>
      </c>
      <c r="J40" s="12">
        <f ca="1">IF(PaymentSchedule3[[#This Row],[Payment Number]]&lt;&gt;"",IF(PaymentSchedule3[[#This Row],[Scheduled Payment]]+PaymentSchedule3[[#This Row],[Extra
Payment]]&lt;=PaymentSchedule3[[#This Row],[Beginning
Balance]],PaymentSchedule3[[#This Row],[Beginning
Balance]]-PaymentSchedule3[[#This Row],[Principal]],0),"")</f>
        <v>1632.7388341777362</v>
      </c>
      <c r="K40" s="14">
        <f ca="1">IF(PaymentSchedule3[[#This Row],[Payment Number]]&lt;&gt;"",SUM(INDEX(PaymentSchedule3[Interest],1,1):PaymentSchedule3[[#This Row],[Interest]]),"")</f>
        <v>205.49261646874217</v>
      </c>
    </row>
    <row r="41" spans="2:11" ht="24" customHeight="1">
      <c r="B41" s="10">
        <f ca="1">IF(LoanIsGood,IF(ROW()-ROW(PaymentSchedule3[[#Headers],[Payment Number]])&gt;ScheduledNumberOfPayments,"",ROW()-ROW(PaymentSchedule3[[#Headers],[Payment Number]])),"")</f>
        <v>28</v>
      </c>
      <c r="C41" s="11">
        <f ca="1">IF(PaymentSchedule3[[#This Row],[Payment Number]]&lt;&gt;"",EOMONTH(LoanStartDate,ROW(PaymentSchedule3[[#This Row],[Payment Number]])-ROW(PaymentSchedule3[[#Headers],[Payment Number]])-2)+DAY(LoanStartDate),"")</f>
        <v>45329</v>
      </c>
      <c r="D41" s="12">
        <f ca="1">IF(PaymentSchedule3[[#This Row],[Payment Number]]&lt;&gt;"",IF(ROW()-ROW(PaymentSchedule3[[#Headers],[Beginning
Balance]])=1,LoanAmount,INDEX(PaymentSchedule3[Ending
Balance],ROW()-ROW(PaymentSchedule3[[#Headers],[Beginning
Balance]])-1)),"")</f>
        <v>1632.7388341777362</v>
      </c>
      <c r="E41" s="13">
        <f ca="1">IF(PaymentSchedule3[[#This Row],[Payment Number]]&lt;&gt;"",ScheduledPayment,"")</f>
        <v>21.213103047815046</v>
      </c>
      <c r="F41"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1"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41" s="12">
        <f ca="1">IF(PaymentSchedule3[[#This Row],[Payment Number]]&lt;&gt;"",PaymentSchedule3[[#This Row],[Total
Payment]]-PaymentSchedule3[[#This Row],[Interest]],"")</f>
        <v>14.41002457207448</v>
      </c>
      <c r="I41" s="14">
        <f ca="1">IF(PaymentSchedule3[[#This Row],[Payment Number]]&lt;&gt;"",PaymentSchedule3[[#This Row],[Beginning
Balance]]*(InterestRate/PaymentsPerYear),"")</f>
        <v>6.8030784757405671</v>
      </c>
      <c r="J41" s="12">
        <f ca="1">IF(PaymentSchedule3[[#This Row],[Payment Number]]&lt;&gt;"",IF(PaymentSchedule3[[#This Row],[Scheduled Payment]]+PaymentSchedule3[[#This Row],[Extra
Payment]]&lt;=PaymentSchedule3[[#This Row],[Beginning
Balance]],PaymentSchedule3[[#This Row],[Beginning
Balance]]-PaymentSchedule3[[#This Row],[Principal]],0),"")</f>
        <v>1618.3288096056617</v>
      </c>
      <c r="K41" s="14">
        <f ca="1">IF(PaymentSchedule3[[#This Row],[Payment Number]]&lt;&gt;"",SUM(INDEX(PaymentSchedule3[Interest],1,1):PaymentSchedule3[[#This Row],[Interest]]),"")</f>
        <v>212.29569494448273</v>
      </c>
    </row>
    <row r="42" spans="2:11" ht="24" customHeight="1">
      <c r="B42" s="10">
        <f ca="1">IF(LoanIsGood,IF(ROW()-ROW(PaymentSchedule3[[#Headers],[Payment Number]])&gt;ScheduledNumberOfPayments,"",ROW()-ROW(PaymentSchedule3[[#Headers],[Payment Number]])),"")</f>
        <v>29</v>
      </c>
      <c r="C42" s="11">
        <f ca="1">IF(PaymentSchedule3[[#This Row],[Payment Number]]&lt;&gt;"",EOMONTH(LoanStartDate,ROW(PaymentSchedule3[[#This Row],[Payment Number]])-ROW(PaymentSchedule3[[#Headers],[Payment Number]])-2)+DAY(LoanStartDate),"")</f>
        <v>45358</v>
      </c>
      <c r="D42" s="12">
        <f ca="1">IF(PaymentSchedule3[[#This Row],[Payment Number]]&lt;&gt;"",IF(ROW()-ROW(PaymentSchedule3[[#Headers],[Beginning
Balance]])=1,LoanAmount,INDEX(PaymentSchedule3[Ending
Balance],ROW()-ROW(PaymentSchedule3[[#Headers],[Beginning
Balance]])-1)),"")</f>
        <v>1618.3288096056617</v>
      </c>
      <c r="E42" s="13">
        <f ca="1">IF(PaymentSchedule3[[#This Row],[Payment Number]]&lt;&gt;"",ScheduledPayment,"")</f>
        <v>21.213103047815046</v>
      </c>
      <c r="F42"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2"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42" s="12">
        <f ca="1">IF(PaymentSchedule3[[#This Row],[Payment Number]]&lt;&gt;"",PaymentSchedule3[[#This Row],[Total
Payment]]-PaymentSchedule3[[#This Row],[Interest]],"")</f>
        <v>14.470066341124788</v>
      </c>
      <c r="I42" s="14">
        <f ca="1">IF(PaymentSchedule3[[#This Row],[Payment Number]]&lt;&gt;"",PaymentSchedule3[[#This Row],[Beginning
Balance]]*(InterestRate/PaymentsPerYear),"")</f>
        <v>6.7430367066902575</v>
      </c>
      <c r="J42" s="12">
        <f ca="1">IF(PaymentSchedule3[[#This Row],[Payment Number]]&lt;&gt;"",IF(PaymentSchedule3[[#This Row],[Scheduled Payment]]+PaymentSchedule3[[#This Row],[Extra
Payment]]&lt;=PaymentSchedule3[[#This Row],[Beginning
Balance]],PaymentSchedule3[[#This Row],[Beginning
Balance]]-PaymentSchedule3[[#This Row],[Principal]],0),"")</f>
        <v>1603.858743264537</v>
      </c>
      <c r="K42" s="14">
        <f ca="1">IF(PaymentSchedule3[[#This Row],[Payment Number]]&lt;&gt;"",SUM(INDEX(PaymentSchedule3[Interest],1,1):PaymentSchedule3[[#This Row],[Interest]]),"")</f>
        <v>219.03873165117298</v>
      </c>
    </row>
    <row r="43" spans="2:11" ht="24" customHeight="1">
      <c r="B43" s="10">
        <f ca="1">IF(LoanIsGood,IF(ROW()-ROW(PaymentSchedule3[[#Headers],[Payment Number]])&gt;ScheduledNumberOfPayments,"",ROW()-ROW(PaymentSchedule3[[#Headers],[Payment Number]])),"")</f>
        <v>30</v>
      </c>
      <c r="C43" s="11">
        <f ca="1">IF(PaymentSchedule3[[#This Row],[Payment Number]]&lt;&gt;"",EOMONTH(LoanStartDate,ROW(PaymentSchedule3[[#This Row],[Payment Number]])-ROW(PaymentSchedule3[[#Headers],[Payment Number]])-2)+DAY(LoanStartDate),"")</f>
        <v>45389</v>
      </c>
      <c r="D43" s="12">
        <f ca="1">IF(PaymentSchedule3[[#This Row],[Payment Number]]&lt;&gt;"",IF(ROW()-ROW(PaymentSchedule3[[#Headers],[Beginning
Balance]])=1,LoanAmount,INDEX(PaymentSchedule3[Ending
Balance],ROW()-ROW(PaymentSchedule3[[#Headers],[Beginning
Balance]])-1)),"")</f>
        <v>1603.858743264537</v>
      </c>
      <c r="E43" s="13">
        <f ca="1">IF(PaymentSchedule3[[#This Row],[Payment Number]]&lt;&gt;"",ScheduledPayment,"")</f>
        <v>21.213103047815046</v>
      </c>
      <c r="F43"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3"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43" s="12">
        <f ca="1">IF(PaymentSchedule3[[#This Row],[Payment Number]]&lt;&gt;"",PaymentSchedule3[[#This Row],[Total
Payment]]-PaymentSchedule3[[#This Row],[Interest]],"")</f>
        <v>14.530358284212809</v>
      </c>
      <c r="I43" s="14">
        <f ca="1">IF(PaymentSchedule3[[#This Row],[Payment Number]]&lt;&gt;"",PaymentSchedule3[[#This Row],[Beginning
Balance]]*(InterestRate/PaymentsPerYear),"")</f>
        <v>6.682744763602237</v>
      </c>
      <c r="J43" s="12">
        <f ca="1">IF(PaymentSchedule3[[#This Row],[Payment Number]]&lt;&gt;"",IF(PaymentSchedule3[[#This Row],[Scheduled Payment]]+PaymentSchedule3[[#This Row],[Extra
Payment]]&lt;=PaymentSchedule3[[#This Row],[Beginning
Balance]],PaymentSchedule3[[#This Row],[Beginning
Balance]]-PaymentSchedule3[[#This Row],[Principal]],0),"")</f>
        <v>1589.3283849803242</v>
      </c>
      <c r="K43" s="14">
        <f ca="1">IF(PaymentSchedule3[[#This Row],[Payment Number]]&lt;&gt;"",SUM(INDEX(PaymentSchedule3[Interest],1,1):PaymentSchedule3[[#This Row],[Interest]]),"")</f>
        <v>225.72147641477522</v>
      </c>
    </row>
    <row r="44" spans="2:11" ht="24" customHeight="1">
      <c r="B44" s="10">
        <f ca="1">IF(LoanIsGood,IF(ROW()-ROW(PaymentSchedule3[[#Headers],[Payment Number]])&gt;ScheduledNumberOfPayments,"",ROW()-ROW(PaymentSchedule3[[#Headers],[Payment Number]])),"")</f>
        <v>31</v>
      </c>
      <c r="C44" s="11">
        <f ca="1">IF(PaymentSchedule3[[#This Row],[Payment Number]]&lt;&gt;"",EOMONTH(LoanStartDate,ROW(PaymentSchedule3[[#This Row],[Payment Number]])-ROW(PaymentSchedule3[[#Headers],[Payment Number]])-2)+DAY(LoanStartDate),"")</f>
        <v>45419</v>
      </c>
      <c r="D44" s="12">
        <f ca="1">IF(PaymentSchedule3[[#This Row],[Payment Number]]&lt;&gt;"",IF(ROW()-ROW(PaymentSchedule3[[#Headers],[Beginning
Balance]])=1,LoanAmount,INDEX(PaymentSchedule3[Ending
Balance],ROW()-ROW(PaymentSchedule3[[#Headers],[Beginning
Balance]])-1)),"")</f>
        <v>1589.3283849803242</v>
      </c>
      <c r="E44" s="13">
        <f ca="1">IF(PaymentSchedule3[[#This Row],[Payment Number]]&lt;&gt;"",ScheduledPayment,"")</f>
        <v>21.213103047815046</v>
      </c>
      <c r="F44"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4"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44" s="12">
        <f ca="1">IF(PaymentSchedule3[[#This Row],[Payment Number]]&lt;&gt;"",PaymentSchedule3[[#This Row],[Total
Payment]]-PaymentSchedule3[[#This Row],[Interest]],"")</f>
        <v>14.590901443730363</v>
      </c>
      <c r="I44" s="14">
        <f ca="1">IF(PaymentSchedule3[[#This Row],[Payment Number]]&lt;&gt;"",PaymentSchedule3[[#This Row],[Beginning
Balance]]*(InterestRate/PaymentsPerYear),"")</f>
        <v>6.6222016040846841</v>
      </c>
      <c r="J44" s="12">
        <f ca="1">IF(PaymentSchedule3[[#This Row],[Payment Number]]&lt;&gt;"",IF(PaymentSchedule3[[#This Row],[Scheduled Payment]]+PaymentSchedule3[[#This Row],[Extra
Payment]]&lt;=PaymentSchedule3[[#This Row],[Beginning
Balance]],PaymentSchedule3[[#This Row],[Beginning
Balance]]-PaymentSchedule3[[#This Row],[Principal]],0),"")</f>
        <v>1574.7374835365938</v>
      </c>
      <c r="K44" s="14">
        <f ca="1">IF(PaymentSchedule3[[#This Row],[Payment Number]]&lt;&gt;"",SUM(INDEX(PaymentSchedule3[Interest],1,1):PaymentSchedule3[[#This Row],[Interest]]),"")</f>
        <v>232.34367801885992</v>
      </c>
    </row>
    <row r="45" spans="2:11" ht="24" customHeight="1">
      <c r="B45" s="10">
        <f ca="1">IF(LoanIsGood,IF(ROW()-ROW(PaymentSchedule3[[#Headers],[Payment Number]])&gt;ScheduledNumberOfPayments,"",ROW()-ROW(PaymentSchedule3[[#Headers],[Payment Number]])),"")</f>
        <v>32</v>
      </c>
      <c r="C45" s="11">
        <f ca="1">IF(PaymentSchedule3[[#This Row],[Payment Number]]&lt;&gt;"",EOMONTH(LoanStartDate,ROW(PaymentSchedule3[[#This Row],[Payment Number]])-ROW(PaymentSchedule3[[#Headers],[Payment Number]])-2)+DAY(LoanStartDate),"")</f>
        <v>45450</v>
      </c>
      <c r="D45" s="12">
        <f ca="1">IF(PaymentSchedule3[[#This Row],[Payment Number]]&lt;&gt;"",IF(ROW()-ROW(PaymentSchedule3[[#Headers],[Beginning
Balance]])=1,LoanAmount,INDEX(PaymentSchedule3[Ending
Balance],ROW()-ROW(PaymentSchedule3[[#Headers],[Beginning
Balance]])-1)),"")</f>
        <v>1574.7374835365938</v>
      </c>
      <c r="E45" s="13">
        <f ca="1">IF(PaymentSchedule3[[#This Row],[Payment Number]]&lt;&gt;"",ScheduledPayment,"")</f>
        <v>21.213103047815046</v>
      </c>
      <c r="F45"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5"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45" s="12">
        <f ca="1">IF(PaymentSchedule3[[#This Row],[Payment Number]]&lt;&gt;"",PaymentSchedule3[[#This Row],[Total
Payment]]-PaymentSchedule3[[#This Row],[Interest]],"")</f>
        <v>14.651696866412571</v>
      </c>
      <c r="I45" s="14">
        <f ca="1">IF(PaymentSchedule3[[#This Row],[Payment Number]]&lt;&gt;"",PaymentSchedule3[[#This Row],[Beginning
Balance]]*(InterestRate/PaymentsPerYear),"")</f>
        <v>6.5614061814024742</v>
      </c>
      <c r="J45" s="12">
        <f ca="1">IF(PaymentSchedule3[[#This Row],[Payment Number]]&lt;&gt;"",IF(PaymentSchedule3[[#This Row],[Scheduled Payment]]+PaymentSchedule3[[#This Row],[Extra
Payment]]&lt;=PaymentSchedule3[[#This Row],[Beginning
Balance]],PaymentSchedule3[[#This Row],[Beginning
Balance]]-PaymentSchedule3[[#This Row],[Principal]],0),"")</f>
        <v>1560.0857866701813</v>
      </c>
      <c r="K45" s="14">
        <f ca="1">IF(PaymentSchedule3[[#This Row],[Payment Number]]&lt;&gt;"",SUM(INDEX(PaymentSchedule3[Interest],1,1):PaymentSchedule3[[#This Row],[Interest]]),"")</f>
        <v>238.90508420026239</v>
      </c>
    </row>
    <row r="46" spans="2:11" ht="24" customHeight="1">
      <c r="B46" s="10">
        <f ca="1">IF(LoanIsGood,IF(ROW()-ROW(PaymentSchedule3[[#Headers],[Payment Number]])&gt;ScheduledNumberOfPayments,"",ROW()-ROW(PaymentSchedule3[[#Headers],[Payment Number]])),"")</f>
        <v>33</v>
      </c>
      <c r="C46" s="11">
        <f ca="1">IF(PaymentSchedule3[[#This Row],[Payment Number]]&lt;&gt;"",EOMONTH(LoanStartDate,ROW(PaymentSchedule3[[#This Row],[Payment Number]])-ROW(PaymentSchedule3[[#Headers],[Payment Number]])-2)+DAY(LoanStartDate),"")</f>
        <v>45480</v>
      </c>
      <c r="D46" s="12">
        <f ca="1">IF(PaymentSchedule3[[#This Row],[Payment Number]]&lt;&gt;"",IF(ROW()-ROW(PaymentSchedule3[[#Headers],[Beginning
Balance]])=1,LoanAmount,INDEX(PaymentSchedule3[Ending
Balance],ROW()-ROW(PaymentSchedule3[[#Headers],[Beginning
Balance]])-1)),"")</f>
        <v>1560.0857866701813</v>
      </c>
      <c r="E46" s="13">
        <f ca="1">IF(PaymentSchedule3[[#This Row],[Payment Number]]&lt;&gt;"",ScheduledPayment,"")</f>
        <v>21.213103047815046</v>
      </c>
      <c r="F46"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6"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46" s="12">
        <f ca="1">IF(PaymentSchedule3[[#This Row],[Payment Number]]&lt;&gt;"",PaymentSchedule3[[#This Row],[Total
Payment]]-PaymentSchedule3[[#This Row],[Interest]],"")</f>
        <v>14.712745603355959</v>
      </c>
      <c r="I46" s="14">
        <f ca="1">IF(PaymentSchedule3[[#This Row],[Payment Number]]&lt;&gt;"",PaymentSchedule3[[#This Row],[Beginning
Balance]]*(InterestRate/PaymentsPerYear),"")</f>
        <v>6.5003574444590884</v>
      </c>
      <c r="J46" s="12">
        <f ca="1">IF(PaymentSchedule3[[#This Row],[Payment Number]]&lt;&gt;"",IF(PaymentSchedule3[[#This Row],[Scheduled Payment]]+PaymentSchedule3[[#This Row],[Extra
Payment]]&lt;=PaymentSchedule3[[#This Row],[Beginning
Balance]],PaymentSchedule3[[#This Row],[Beginning
Balance]]-PaymentSchedule3[[#This Row],[Principal]],0),"")</f>
        <v>1545.3730410668254</v>
      </c>
      <c r="K46" s="14">
        <f ca="1">IF(PaymentSchedule3[[#This Row],[Payment Number]]&lt;&gt;"",SUM(INDEX(PaymentSchedule3[Interest],1,1):PaymentSchedule3[[#This Row],[Interest]]),"")</f>
        <v>245.40544164472149</v>
      </c>
    </row>
    <row r="47" spans="2:11" ht="24" customHeight="1">
      <c r="B47" s="10">
        <f ca="1">IF(LoanIsGood,IF(ROW()-ROW(PaymentSchedule3[[#Headers],[Payment Number]])&gt;ScheduledNumberOfPayments,"",ROW()-ROW(PaymentSchedule3[[#Headers],[Payment Number]])),"")</f>
        <v>34</v>
      </c>
      <c r="C47" s="11">
        <f ca="1">IF(PaymentSchedule3[[#This Row],[Payment Number]]&lt;&gt;"",EOMONTH(LoanStartDate,ROW(PaymentSchedule3[[#This Row],[Payment Number]])-ROW(PaymentSchedule3[[#Headers],[Payment Number]])-2)+DAY(LoanStartDate),"")</f>
        <v>45511</v>
      </c>
      <c r="D47" s="12">
        <f ca="1">IF(PaymentSchedule3[[#This Row],[Payment Number]]&lt;&gt;"",IF(ROW()-ROW(PaymentSchedule3[[#Headers],[Beginning
Balance]])=1,LoanAmount,INDEX(PaymentSchedule3[Ending
Balance],ROW()-ROW(PaymentSchedule3[[#Headers],[Beginning
Balance]])-1)),"")</f>
        <v>1545.3730410668254</v>
      </c>
      <c r="E47" s="13">
        <f ca="1">IF(PaymentSchedule3[[#This Row],[Payment Number]]&lt;&gt;"",ScheduledPayment,"")</f>
        <v>21.213103047815046</v>
      </c>
      <c r="F47"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7"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47" s="12">
        <f ca="1">IF(PaymentSchedule3[[#This Row],[Payment Number]]&lt;&gt;"",PaymentSchedule3[[#This Row],[Total
Payment]]-PaymentSchedule3[[#This Row],[Interest]],"")</f>
        <v>14.774048710036606</v>
      </c>
      <c r="I47" s="14">
        <f ca="1">IF(PaymentSchedule3[[#This Row],[Payment Number]]&lt;&gt;"",PaymentSchedule3[[#This Row],[Beginning
Balance]]*(InterestRate/PaymentsPerYear),"")</f>
        <v>6.4390543377784395</v>
      </c>
      <c r="J47" s="12">
        <f ca="1">IF(PaymentSchedule3[[#This Row],[Payment Number]]&lt;&gt;"",IF(PaymentSchedule3[[#This Row],[Scheduled Payment]]+PaymentSchedule3[[#This Row],[Extra
Payment]]&lt;=PaymentSchedule3[[#This Row],[Beginning
Balance]],PaymentSchedule3[[#This Row],[Beginning
Balance]]-PaymentSchedule3[[#This Row],[Principal]],0),"")</f>
        <v>1530.5989923567888</v>
      </c>
      <c r="K47" s="14">
        <f ca="1">IF(PaymentSchedule3[[#This Row],[Payment Number]]&lt;&gt;"",SUM(INDEX(PaymentSchedule3[Interest],1,1):PaymentSchedule3[[#This Row],[Interest]]),"")</f>
        <v>251.84449598249992</v>
      </c>
    </row>
    <row r="48" spans="2:11" ht="24" customHeight="1">
      <c r="B48" s="10">
        <f ca="1">IF(LoanIsGood,IF(ROW()-ROW(PaymentSchedule3[[#Headers],[Payment Number]])&gt;ScheduledNumberOfPayments,"",ROW()-ROW(PaymentSchedule3[[#Headers],[Payment Number]])),"")</f>
        <v>35</v>
      </c>
      <c r="C48" s="11">
        <f ca="1">IF(PaymentSchedule3[[#This Row],[Payment Number]]&lt;&gt;"",EOMONTH(LoanStartDate,ROW(PaymentSchedule3[[#This Row],[Payment Number]])-ROW(PaymentSchedule3[[#Headers],[Payment Number]])-2)+DAY(LoanStartDate),"")</f>
        <v>45542</v>
      </c>
      <c r="D48" s="12">
        <f ca="1">IF(PaymentSchedule3[[#This Row],[Payment Number]]&lt;&gt;"",IF(ROW()-ROW(PaymentSchedule3[[#Headers],[Beginning
Balance]])=1,LoanAmount,INDEX(PaymentSchedule3[Ending
Balance],ROW()-ROW(PaymentSchedule3[[#Headers],[Beginning
Balance]])-1)),"")</f>
        <v>1530.5989923567888</v>
      </c>
      <c r="E48" s="13">
        <f ca="1">IF(PaymentSchedule3[[#This Row],[Payment Number]]&lt;&gt;"",ScheduledPayment,"")</f>
        <v>21.213103047815046</v>
      </c>
      <c r="F48"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8"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48" s="12">
        <f ca="1">IF(PaymentSchedule3[[#This Row],[Payment Number]]&lt;&gt;"",PaymentSchedule3[[#This Row],[Total
Payment]]-PaymentSchedule3[[#This Row],[Interest]],"")</f>
        <v>14.835607246328426</v>
      </c>
      <c r="I48" s="14">
        <f ca="1">IF(PaymentSchedule3[[#This Row],[Payment Number]]&lt;&gt;"",PaymentSchedule3[[#This Row],[Beginning
Balance]]*(InterestRate/PaymentsPerYear),"")</f>
        <v>6.3774958014866199</v>
      </c>
      <c r="J48" s="12">
        <f ca="1">IF(PaymentSchedule3[[#This Row],[Payment Number]]&lt;&gt;"",IF(PaymentSchedule3[[#This Row],[Scheduled Payment]]+PaymentSchedule3[[#This Row],[Extra
Payment]]&lt;=PaymentSchedule3[[#This Row],[Beginning
Balance]],PaymentSchedule3[[#This Row],[Beginning
Balance]]-PaymentSchedule3[[#This Row],[Principal]],0),"")</f>
        <v>1515.7633851104604</v>
      </c>
      <c r="K48" s="14">
        <f ca="1">IF(PaymentSchedule3[[#This Row],[Payment Number]]&lt;&gt;"",SUM(INDEX(PaymentSchedule3[Interest],1,1):PaymentSchedule3[[#This Row],[Interest]]),"")</f>
        <v>258.22199178398654</v>
      </c>
    </row>
    <row r="49" spans="2:11" ht="24" customHeight="1">
      <c r="B49" s="10">
        <f ca="1">IF(LoanIsGood,IF(ROW()-ROW(PaymentSchedule3[[#Headers],[Payment Number]])&gt;ScheduledNumberOfPayments,"",ROW()-ROW(PaymentSchedule3[[#Headers],[Payment Number]])),"")</f>
        <v>36</v>
      </c>
      <c r="C49" s="11">
        <f ca="1">IF(PaymentSchedule3[[#This Row],[Payment Number]]&lt;&gt;"",EOMONTH(LoanStartDate,ROW(PaymentSchedule3[[#This Row],[Payment Number]])-ROW(PaymentSchedule3[[#Headers],[Payment Number]])-2)+DAY(LoanStartDate),"")</f>
        <v>45572</v>
      </c>
      <c r="D49" s="12">
        <f ca="1">IF(PaymentSchedule3[[#This Row],[Payment Number]]&lt;&gt;"",IF(ROW()-ROW(PaymentSchedule3[[#Headers],[Beginning
Balance]])=1,LoanAmount,INDEX(PaymentSchedule3[Ending
Balance],ROW()-ROW(PaymentSchedule3[[#Headers],[Beginning
Balance]])-1)),"")</f>
        <v>1515.7633851104604</v>
      </c>
      <c r="E49" s="13">
        <f ca="1">IF(PaymentSchedule3[[#This Row],[Payment Number]]&lt;&gt;"",ScheduledPayment,"")</f>
        <v>21.213103047815046</v>
      </c>
      <c r="F49"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9"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49" s="12">
        <f ca="1">IF(PaymentSchedule3[[#This Row],[Payment Number]]&lt;&gt;"",PaymentSchedule3[[#This Row],[Total
Payment]]-PaymentSchedule3[[#This Row],[Interest]],"")</f>
        <v>14.897422276521461</v>
      </c>
      <c r="I49" s="14">
        <f ca="1">IF(PaymentSchedule3[[#This Row],[Payment Number]]&lt;&gt;"",PaymentSchedule3[[#This Row],[Beginning
Balance]]*(InterestRate/PaymentsPerYear),"")</f>
        <v>6.315680771293585</v>
      </c>
      <c r="J49" s="12">
        <f ca="1">IF(PaymentSchedule3[[#This Row],[Payment Number]]&lt;&gt;"",IF(PaymentSchedule3[[#This Row],[Scheduled Payment]]+PaymentSchedule3[[#This Row],[Extra
Payment]]&lt;=PaymentSchedule3[[#This Row],[Beginning
Balance]],PaymentSchedule3[[#This Row],[Beginning
Balance]]-PaymentSchedule3[[#This Row],[Principal]],0),"")</f>
        <v>1500.865962833939</v>
      </c>
      <c r="K49" s="14">
        <f ca="1">IF(PaymentSchedule3[[#This Row],[Payment Number]]&lt;&gt;"",SUM(INDEX(PaymentSchedule3[Interest],1,1):PaymentSchedule3[[#This Row],[Interest]]),"")</f>
        <v>264.5376725552801</v>
      </c>
    </row>
    <row r="50" spans="2:11" ht="24" customHeight="1">
      <c r="B50" s="10">
        <f ca="1">IF(LoanIsGood,IF(ROW()-ROW(PaymentSchedule3[[#Headers],[Payment Number]])&gt;ScheduledNumberOfPayments,"",ROW()-ROW(PaymentSchedule3[[#Headers],[Payment Number]])),"")</f>
        <v>37</v>
      </c>
      <c r="C50" s="11">
        <f ca="1">IF(PaymentSchedule3[[#This Row],[Payment Number]]&lt;&gt;"",EOMONTH(LoanStartDate,ROW(PaymentSchedule3[[#This Row],[Payment Number]])-ROW(PaymentSchedule3[[#Headers],[Payment Number]])-2)+DAY(LoanStartDate),"")</f>
        <v>45603</v>
      </c>
      <c r="D50" s="12">
        <f ca="1">IF(PaymentSchedule3[[#This Row],[Payment Number]]&lt;&gt;"",IF(ROW()-ROW(PaymentSchedule3[[#Headers],[Beginning
Balance]])=1,LoanAmount,INDEX(PaymentSchedule3[Ending
Balance],ROW()-ROW(PaymentSchedule3[[#Headers],[Beginning
Balance]])-1)),"")</f>
        <v>1500.865962833939</v>
      </c>
      <c r="E50" s="13">
        <f ca="1">IF(PaymentSchedule3[[#This Row],[Payment Number]]&lt;&gt;"",ScheduledPayment,"")</f>
        <v>21.213103047815046</v>
      </c>
      <c r="F50"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0"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50" s="12">
        <f ca="1">IF(PaymentSchedule3[[#This Row],[Payment Number]]&lt;&gt;"",PaymentSchedule3[[#This Row],[Total
Payment]]-PaymentSchedule3[[#This Row],[Interest]],"")</f>
        <v>14.9594948693403</v>
      </c>
      <c r="I50" s="14">
        <f ca="1">IF(PaymentSchedule3[[#This Row],[Payment Number]]&lt;&gt;"",PaymentSchedule3[[#This Row],[Beginning
Balance]]*(InterestRate/PaymentsPerYear),"")</f>
        <v>6.2536081784747459</v>
      </c>
      <c r="J50" s="12">
        <f ca="1">IF(PaymentSchedule3[[#This Row],[Payment Number]]&lt;&gt;"",IF(PaymentSchedule3[[#This Row],[Scheduled Payment]]+PaymentSchedule3[[#This Row],[Extra
Payment]]&lt;=PaymentSchedule3[[#This Row],[Beginning
Balance]],PaymentSchedule3[[#This Row],[Beginning
Balance]]-PaymentSchedule3[[#This Row],[Principal]],0),"")</f>
        <v>1485.9064679645987</v>
      </c>
      <c r="K50" s="14">
        <f ca="1">IF(PaymentSchedule3[[#This Row],[Payment Number]]&lt;&gt;"",SUM(INDEX(PaymentSchedule3[Interest],1,1):PaymentSchedule3[[#This Row],[Interest]]),"")</f>
        <v>270.79128073375483</v>
      </c>
    </row>
    <row r="51" spans="2:11" ht="24" customHeight="1">
      <c r="B51" s="10">
        <f ca="1">IF(LoanIsGood,IF(ROW()-ROW(PaymentSchedule3[[#Headers],[Payment Number]])&gt;ScheduledNumberOfPayments,"",ROW()-ROW(PaymentSchedule3[[#Headers],[Payment Number]])),"")</f>
        <v>38</v>
      </c>
      <c r="C51" s="11">
        <f ca="1">IF(PaymentSchedule3[[#This Row],[Payment Number]]&lt;&gt;"",EOMONTH(LoanStartDate,ROW(PaymentSchedule3[[#This Row],[Payment Number]])-ROW(PaymentSchedule3[[#Headers],[Payment Number]])-2)+DAY(LoanStartDate),"")</f>
        <v>45633</v>
      </c>
      <c r="D51" s="12">
        <f ca="1">IF(PaymentSchedule3[[#This Row],[Payment Number]]&lt;&gt;"",IF(ROW()-ROW(PaymentSchedule3[[#Headers],[Beginning
Balance]])=1,LoanAmount,INDEX(PaymentSchedule3[Ending
Balance],ROW()-ROW(PaymentSchedule3[[#Headers],[Beginning
Balance]])-1)),"")</f>
        <v>1485.9064679645987</v>
      </c>
      <c r="E51" s="13">
        <f ca="1">IF(PaymentSchedule3[[#This Row],[Payment Number]]&lt;&gt;"",ScheduledPayment,"")</f>
        <v>21.213103047815046</v>
      </c>
      <c r="F51"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1"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51" s="12">
        <f ca="1">IF(PaymentSchedule3[[#This Row],[Payment Number]]&lt;&gt;"",PaymentSchedule3[[#This Row],[Total
Payment]]-PaymentSchedule3[[#This Row],[Interest]],"")</f>
        <v>15.021826097962553</v>
      </c>
      <c r="I51" s="14">
        <f ca="1">IF(PaymentSchedule3[[#This Row],[Payment Number]]&lt;&gt;"",PaymentSchedule3[[#This Row],[Beginning
Balance]]*(InterestRate/PaymentsPerYear),"")</f>
        <v>6.1912769498524947</v>
      </c>
      <c r="J51" s="12">
        <f ca="1">IF(PaymentSchedule3[[#This Row],[Payment Number]]&lt;&gt;"",IF(PaymentSchedule3[[#This Row],[Scheduled Payment]]+PaymentSchedule3[[#This Row],[Extra
Payment]]&lt;=PaymentSchedule3[[#This Row],[Beginning
Balance]],PaymentSchedule3[[#This Row],[Beginning
Balance]]-PaymentSchedule3[[#This Row],[Principal]],0),"")</f>
        <v>1470.8846418666362</v>
      </c>
      <c r="K51" s="14">
        <f ca="1">IF(PaymentSchedule3[[#This Row],[Payment Number]]&lt;&gt;"",SUM(INDEX(PaymentSchedule3[Interest],1,1):PaymentSchedule3[[#This Row],[Interest]]),"")</f>
        <v>276.98255768360735</v>
      </c>
    </row>
    <row r="52" spans="2:11" ht="24" customHeight="1">
      <c r="B52" s="10">
        <f ca="1">IF(LoanIsGood,IF(ROW()-ROW(PaymentSchedule3[[#Headers],[Payment Number]])&gt;ScheduledNumberOfPayments,"",ROW()-ROW(PaymentSchedule3[[#Headers],[Payment Number]])),"")</f>
        <v>39</v>
      </c>
      <c r="C52" s="11">
        <f ca="1">IF(PaymentSchedule3[[#This Row],[Payment Number]]&lt;&gt;"",EOMONTH(LoanStartDate,ROW(PaymentSchedule3[[#This Row],[Payment Number]])-ROW(PaymentSchedule3[[#Headers],[Payment Number]])-2)+DAY(LoanStartDate),"")</f>
        <v>45664</v>
      </c>
      <c r="D52" s="12">
        <f ca="1">IF(PaymentSchedule3[[#This Row],[Payment Number]]&lt;&gt;"",IF(ROW()-ROW(PaymentSchedule3[[#Headers],[Beginning
Balance]])=1,LoanAmount,INDEX(PaymentSchedule3[Ending
Balance],ROW()-ROW(PaymentSchedule3[[#Headers],[Beginning
Balance]])-1)),"")</f>
        <v>1470.8846418666362</v>
      </c>
      <c r="E52" s="13">
        <f ca="1">IF(PaymentSchedule3[[#This Row],[Payment Number]]&lt;&gt;"",ScheduledPayment,"")</f>
        <v>21.213103047815046</v>
      </c>
      <c r="F52"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2"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52" s="12">
        <f ca="1">IF(PaymentSchedule3[[#This Row],[Payment Number]]&lt;&gt;"",PaymentSchedule3[[#This Row],[Total
Payment]]-PaymentSchedule3[[#This Row],[Interest]],"")</f>
        <v>15.084417040037396</v>
      </c>
      <c r="I52" s="14">
        <f ca="1">IF(PaymentSchedule3[[#This Row],[Payment Number]]&lt;&gt;"",PaymentSchedule3[[#This Row],[Beginning
Balance]]*(InterestRate/PaymentsPerYear),"")</f>
        <v>6.1286860077776506</v>
      </c>
      <c r="J52" s="12">
        <f ca="1">IF(PaymentSchedule3[[#This Row],[Payment Number]]&lt;&gt;"",IF(PaymentSchedule3[[#This Row],[Scheduled Payment]]+PaymentSchedule3[[#This Row],[Extra
Payment]]&lt;=PaymentSchedule3[[#This Row],[Beginning
Balance]],PaymentSchedule3[[#This Row],[Beginning
Balance]]-PaymentSchedule3[[#This Row],[Principal]],0),"")</f>
        <v>1455.8002248265989</v>
      </c>
      <c r="K52" s="14">
        <f ca="1">IF(PaymentSchedule3[[#This Row],[Payment Number]]&lt;&gt;"",SUM(INDEX(PaymentSchedule3[Interest],1,1):PaymentSchedule3[[#This Row],[Interest]]),"")</f>
        <v>283.11124369138503</v>
      </c>
    </row>
    <row r="53" spans="2:11" ht="24" customHeight="1">
      <c r="B53" s="10">
        <f ca="1">IF(LoanIsGood,IF(ROW()-ROW(PaymentSchedule3[[#Headers],[Payment Number]])&gt;ScheduledNumberOfPayments,"",ROW()-ROW(PaymentSchedule3[[#Headers],[Payment Number]])),"")</f>
        <v>40</v>
      </c>
      <c r="C53" s="11">
        <f ca="1">IF(PaymentSchedule3[[#This Row],[Payment Number]]&lt;&gt;"",EOMONTH(LoanStartDate,ROW(PaymentSchedule3[[#This Row],[Payment Number]])-ROW(PaymentSchedule3[[#Headers],[Payment Number]])-2)+DAY(LoanStartDate),"")</f>
        <v>45695</v>
      </c>
      <c r="D53" s="12">
        <f ca="1">IF(PaymentSchedule3[[#This Row],[Payment Number]]&lt;&gt;"",IF(ROW()-ROW(PaymentSchedule3[[#Headers],[Beginning
Balance]])=1,LoanAmount,INDEX(PaymentSchedule3[Ending
Balance],ROW()-ROW(PaymentSchedule3[[#Headers],[Beginning
Balance]])-1)),"")</f>
        <v>1455.8002248265989</v>
      </c>
      <c r="E53" s="13">
        <f ca="1">IF(PaymentSchedule3[[#This Row],[Payment Number]]&lt;&gt;"",ScheduledPayment,"")</f>
        <v>21.213103047815046</v>
      </c>
      <c r="F53"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3"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53" s="12">
        <f ca="1">IF(PaymentSchedule3[[#This Row],[Payment Number]]&lt;&gt;"",PaymentSchedule3[[#This Row],[Total
Payment]]-PaymentSchedule3[[#This Row],[Interest]],"")</f>
        <v>15.147268777704218</v>
      </c>
      <c r="I53" s="14">
        <f ca="1">IF(PaymentSchedule3[[#This Row],[Payment Number]]&lt;&gt;"",PaymentSchedule3[[#This Row],[Beginning
Balance]]*(InterestRate/PaymentsPerYear),"")</f>
        <v>6.0658342701108285</v>
      </c>
      <c r="J53" s="12">
        <f ca="1">IF(PaymentSchedule3[[#This Row],[Payment Number]]&lt;&gt;"",IF(PaymentSchedule3[[#This Row],[Scheduled Payment]]+PaymentSchedule3[[#This Row],[Extra
Payment]]&lt;=PaymentSchedule3[[#This Row],[Beginning
Balance]],PaymentSchedule3[[#This Row],[Beginning
Balance]]-PaymentSchedule3[[#This Row],[Principal]],0),"")</f>
        <v>1440.6529560488946</v>
      </c>
      <c r="K53" s="14">
        <f ca="1">IF(PaymentSchedule3[[#This Row],[Payment Number]]&lt;&gt;"",SUM(INDEX(PaymentSchedule3[Interest],1,1):PaymentSchedule3[[#This Row],[Interest]]),"")</f>
        <v>289.17707796149585</v>
      </c>
    </row>
    <row r="54" spans="2:11" ht="24" customHeight="1">
      <c r="B54" s="10">
        <f ca="1">IF(LoanIsGood,IF(ROW()-ROW(PaymentSchedule3[[#Headers],[Payment Number]])&gt;ScheduledNumberOfPayments,"",ROW()-ROW(PaymentSchedule3[[#Headers],[Payment Number]])),"")</f>
        <v>41</v>
      </c>
      <c r="C54" s="11">
        <f ca="1">IF(PaymentSchedule3[[#This Row],[Payment Number]]&lt;&gt;"",EOMONTH(LoanStartDate,ROW(PaymentSchedule3[[#This Row],[Payment Number]])-ROW(PaymentSchedule3[[#Headers],[Payment Number]])-2)+DAY(LoanStartDate),"")</f>
        <v>45723</v>
      </c>
      <c r="D54" s="12">
        <f ca="1">IF(PaymentSchedule3[[#This Row],[Payment Number]]&lt;&gt;"",IF(ROW()-ROW(PaymentSchedule3[[#Headers],[Beginning
Balance]])=1,LoanAmount,INDEX(PaymentSchedule3[Ending
Balance],ROW()-ROW(PaymentSchedule3[[#Headers],[Beginning
Balance]])-1)),"")</f>
        <v>1440.6529560488946</v>
      </c>
      <c r="E54" s="13">
        <f ca="1">IF(PaymentSchedule3[[#This Row],[Payment Number]]&lt;&gt;"",ScheduledPayment,"")</f>
        <v>21.213103047815046</v>
      </c>
      <c r="F54"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4"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54" s="12">
        <f ca="1">IF(PaymentSchedule3[[#This Row],[Payment Number]]&lt;&gt;"",PaymentSchedule3[[#This Row],[Total
Payment]]-PaymentSchedule3[[#This Row],[Interest]],"")</f>
        <v>15.210382397611319</v>
      </c>
      <c r="I54" s="14">
        <f ca="1">IF(PaymentSchedule3[[#This Row],[Payment Number]]&lt;&gt;"",PaymentSchedule3[[#This Row],[Beginning
Balance]]*(InterestRate/PaymentsPerYear),"")</f>
        <v>6.0027206502037274</v>
      </c>
      <c r="J54" s="12">
        <f ca="1">IF(PaymentSchedule3[[#This Row],[Payment Number]]&lt;&gt;"",IF(PaymentSchedule3[[#This Row],[Scheduled Payment]]+PaymentSchedule3[[#This Row],[Extra
Payment]]&lt;=PaymentSchedule3[[#This Row],[Beginning
Balance]],PaymentSchedule3[[#This Row],[Beginning
Balance]]-PaymentSchedule3[[#This Row],[Principal]],0),"")</f>
        <v>1425.4425736512833</v>
      </c>
      <c r="K54" s="14">
        <f ca="1">IF(PaymentSchedule3[[#This Row],[Payment Number]]&lt;&gt;"",SUM(INDEX(PaymentSchedule3[Interest],1,1):PaymentSchedule3[[#This Row],[Interest]]),"")</f>
        <v>295.1797986116996</v>
      </c>
    </row>
    <row r="55" spans="2:11" ht="24" customHeight="1">
      <c r="B55" s="10">
        <f ca="1">IF(LoanIsGood,IF(ROW()-ROW(PaymentSchedule3[[#Headers],[Payment Number]])&gt;ScheduledNumberOfPayments,"",ROW()-ROW(PaymentSchedule3[[#Headers],[Payment Number]])),"")</f>
        <v>42</v>
      </c>
      <c r="C55" s="11">
        <f ca="1">IF(PaymentSchedule3[[#This Row],[Payment Number]]&lt;&gt;"",EOMONTH(LoanStartDate,ROW(PaymentSchedule3[[#This Row],[Payment Number]])-ROW(PaymentSchedule3[[#Headers],[Payment Number]])-2)+DAY(LoanStartDate),"")</f>
        <v>45754</v>
      </c>
      <c r="D55" s="12">
        <f ca="1">IF(PaymentSchedule3[[#This Row],[Payment Number]]&lt;&gt;"",IF(ROW()-ROW(PaymentSchedule3[[#Headers],[Beginning
Balance]])=1,LoanAmount,INDEX(PaymentSchedule3[Ending
Balance],ROW()-ROW(PaymentSchedule3[[#Headers],[Beginning
Balance]])-1)),"")</f>
        <v>1425.4425736512833</v>
      </c>
      <c r="E55" s="13">
        <f ca="1">IF(PaymentSchedule3[[#This Row],[Payment Number]]&lt;&gt;"",ScheduledPayment,"")</f>
        <v>21.213103047815046</v>
      </c>
      <c r="F55"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5"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55" s="12">
        <f ca="1">IF(PaymentSchedule3[[#This Row],[Payment Number]]&lt;&gt;"",PaymentSchedule3[[#This Row],[Total
Payment]]-PaymentSchedule3[[#This Row],[Interest]],"")</f>
        <v>15.273758990934699</v>
      </c>
      <c r="I55" s="14">
        <f ca="1">IF(PaymentSchedule3[[#This Row],[Payment Number]]&lt;&gt;"",PaymentSchedule3[[#This Row],[Beginning
Balance]]*(InterestRate/PaymentsPerYear),"")</f>
        <v>5.9393440568803468</v>
      </c>
      <c r="J55" s="12">
        <f ca="1">IF(PaymentSchedule3[[#This Row],[Payment Number]]&lt;&gt;"",IF(PaymentSchedule3[[#This Row],[Scheduled Payment]]+PaymentSchedule3[[#This Row],[Extra
Payment]]&lt;=PaymentSchedule3[[#This Row],[Beginning
Balance]],PaymentSchedule3[[#This Row],[Beginning
Balance]]-PaymentSchedule3[[#This Row],[Principal]],0),"")</f>
        <v>1410.1688146603485</v>
      </c>
      <c r="K55" s="14">
        <f ca="1">IF(PaymentSchedule3[[#This Row],[Payment Number]]&lt;&gt;"",SUM(INDEX(PaymentSchedule3[Interest],1,1):PaymentSchedule3[[#This Row],[Interest]]),"")</f>
        <v>301.11914266857997</v>
      </c>
    </row>
    <row r="56" spans="2:11" ht="24" customHeight="1">
      <c r="B56" s="10">
        <f ca="1">IF(LoanIsGood,IF(ROW()-ROW(PaymentSchedule3[[#Headers],[Payment Number]])&gt;ScheduledNumberOfPayments,"",ROW()-ROW(PaymentSchedule3[[#Headers],[Payment Number]])),"")</f>
        <v>43</v>
      </c>
      <c r="C56" s="11">
        <f ca="1">IF(PaymentSchedule3[[#This Row],[Payment Number]]&lt;&gt;"",EOMONTH(LoanStartDate,ROW(PaymentSchedule3[[#This Row],[Payment Number]])-ROW(PaymentSchedule3[[#Headers],[Payment Number]])-2)+DAY(LoanStartDate),"")</f>
        <v>45784</v>
      </c>
      <c r="D56" s="12">
        <f ca="1">IF(PaymentSchedule3[[#This Row],[Payment Number]]&lt;&gt;"",IF(ROW()-ROW(PaymentSchedule3[[#Headers],[Beginning
Balance]])=1,LoanAmount,INDEX(PaymentSchedule3[Ending
Balance],ROW()-ROW(PaymentSchedule3[[#Headers],[Beginning
Balance]])-1)),"")</f>
        <v>1410.1688146603485</v>
      </c>
      <c r="E56" s="13">
        <f ca="1">IF(PaymentSchedule3[[#This Row],[Payment Number]]&lt;&gt;"",ScheduledPayment,"")</f>
        <v>21.213103047815046</v>
      </c>
      <c r="F56"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6"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56" s="12">
        <f ca="1">IF(PaymentSchedule3[[#This Row],[Payment Number]]&lt;&gt;"",PaymentSchedule3[[#This Row],[Total
Payment]]-PaymentSchedule3[[#This Row],[Interest]],"")</f>
        <v>15.337399653396927</v>
      </c>
      <c r="I56" s="14">
        <f ca="1">IF(PaymentSchedule3[[#This Row],[Payment Number]]&lt;&gt;"",PaymentSchedule3[[#This Row],[Beginning
Balance]]*(InterestRate/PaymentsPerYear),"")</f>
        <v>5.8757033944181192</v>
      </c>
      <c r="J56" s="12">
        <f ca="1">IF(PaymentSchedule3[[#This Row],[Payment Number]]&lt;&gt;"",IF(PaymentSchedule3[[#This Row],[Scheduled Payment]]+PaymentSchedule3[[#This Row],[Extra
Payment]]&lt;=PaymentSchedule3[[#This Row],[Beginning
Balance]],PaymentSchedule3[[#This Row],[Beginning
Balance]]-PaymentSchedule3[[#This Row],[Principal]],0),"")</f>
        <v>1394.8314150069516</v>
      </c>
      <c r="K56" s="14">
        <f ca="1">IF(PaymentSchedule3[[#This Row],[Payment Number]]&lt;&gt;"",SUM(INDEX(PaymentSchedule3[Interest],1,1):PaymentSchedule3[[#This Row],[Interest]]),"")</f>
        <v>306.99484606299808</v>
      </c>
    </row>
    <row r="57" spans="2:11" ht="24" customHeight="1">
      <c r="B57" s="10">
        <f ca="1">IF(LoanIsGood,IF(ROW()-ROW(PaymentSchedule3[[#Headers],[Payment Number]])&gt;ScheduledNumberOfPayments,"",ROW()-ROW(PaymentSchedule3[[#Headers],[Payment Number]])),"")</f>
        <v>44</v>
      </c>
      <c r="C57" s="11">
        <f ca="1">IF(PaymentSchedule3[[#This Row],[Payment Number]]&lt;&gt;"",EOMONTH(LoanStartDate,ROW(PaymentSchedule3[[#This Row],[Payment Number]])-ROW(PaymentSchedule3[[#Headers],[Payment Number]])-2)+DAY(LoanStartDate),"")</f>
        <v>45815</v>
      </c>
      <c r="D57" s="12">
        <f ca="1">IF(PaymentSchedule3[[#This Row],[Payment Number]]&lt;&gt;"",IF(ROW()-ROW(PaymentSchedule3[[#Headers],[Beginning
Balance]])=1,LoanAmount,INDEX(PaymentSchedule3[Ending
Balance],ROW()-ROW(PaymentSchedule3[[#Headers],[Beginning
Balance]])-1)),"")</f>
        <v>1394.8314150069516</v>
      </c>
      <c r="E57" s="13">
        <f ca="1">IF(PaymentSchedule3[[#This Row],[Payment Number]]&lt;&gt;"",ScheduledPayment,"")</f>
        <v>21.213103047815046</v>
      </c>
      <c r="F57"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7"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57" s="12">
        <f ca="1">IF(PaymentSchedule3[[#This Row],[Payment Number]]&lt;&gt;"",PaymentSchedule3[[#This Row],[Total
Payment]]-PaymentSchedule3[[#This Row],[Interest]],"")</f>
        <v>15.40130548528608</v>
      </c>
      <c r="I57" s="14">
        <f ca="1">IF(PaymentSchedule3[[#This Row],[Payment Number]]&lt;&gt;"",PaymentSchedule3[[#This Row],[Beginning
Balance]]*(InterestRate/PaymentsPerYear),"")</f>
        <v>5.8117975625289651</v>
      </c>
      <c r="J57" s="12">
        <f ca="1">IF(PaymentSchedule3[[#This Row],[Payment Number]]&lt;&gt;"",IF(PaymentSchedule3[[#This Row],[Scheduled Payment]]+PaymentSchedule3[[#This Row],[Extra
Payment]]&lt;=PaymentSchedule3[[#This Row],[Beginning
Balance]],PaymentSchedule3[[#This Row],[Beginning
Balance]]-PaymentSchedule3[[#This Row],[Principal]],0),"")</f>
        <v>1379.4301095216656</v>
      </c>
      <c r="K57" s="14">
        <f ca="1">IF(PaymentSchedule3[[#This Row],[Payment Number]]&lt;&gt;"",SUM(INDEX(PaymentSchedule3[Interest],1,1):PaymentSchedule3[[#This Row],[Interest]]),"")</f>
        <v>312.80664362552704</v>
      </c>
    </row>
    <row r="58" spans="2:11" ht="24" customHeight="1">
      <c r="B58" s="10">
        <f ca="1">IF(LoanIsGood,IF(ROW()-ROW(PaymentSchedule3[[#Headers],[Payment Number]])&gt;ScheduledNumberOfPayments,"",ROW()-ROW(PaymentSchedule3[[#Headers],[Payment Number]])),"")</f>
        <v>45</v>
      </c>
      <c r="C58" s="11">
        <f ca="1">IF(PaymentSchedule3[[#This Row],[Payment Number]]&lt;&gt;"",EOMONTH(LoanStartDate,ROW(PaymentSchedule3[[#This Row],[Payment Number]])-ROW(PaymentSchedule3[[#Headers],[Payment Number]])-2)+DAY(LoanStartDate),"")</f>
        <v>45845</v>
      </c>
      <c r="D58" s="12">
        <f ca="1">IF(PaymentSchedule3[[#This Row],[Payment Number]]&lt;&gt;"",IF(ROW()-ROW(PaymentSchedule3[[#Headers],[Beginning
Balance]])=1,LoanAmount,INDEX(PaymentSchedule3[Ending
Balance],ROW()-ROW(PaymentSchedule3[[#Headers],[Beginning
Balance]])-1)),"")</f>
        <v>1379.4301095216656</v>
      </c>
      <c r="E58" s="13">
        <f ca="1">IF(PaymentSchedule3[[#This Row],[Payment Number]]&lt;&gt;"",ScheduledPayment,"")</f>
        <v>21.213103047815046</v>
      </c>
      <c r="F58"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8"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58" s="12">
        <f ca="1">IF(PaymentSchedule3[[#This Row],[Payment Number]]&lt;&gt;"",PaymentSchedule3[[#This Row],[Total
Payment]]-PaymentSchedule3[[#This Row],[Interest]],"")</f>
        <v>15.465477591474773</v>
      </c>
      <c r="I58" s="14">
        <f ca="1">IF(PaymentSchedule3[[#This Row],[Payment Number]]&lt;&gt;"",PaymentSchedule3[[#This Row],[Beginning
Balance]]*(InterestRate/PaymentsPerYear),"")</f>
        <v>5.7476254563402733</v>
      </c>
      <c r="J58" s="12">
        <f ca="1">IF(PaymentSchedule3[[#This Row],[Payment Number]]&lt;&gt;"",IF(PaymentSchedule3[[#This Row],[Scheduled Payment]]+PaymentSchedule3[[#This Row],[Extra
Payment]]&lt;=PaymentSchedule3[[#This Row],[Beginning
Balance]],PaymentSchedule3[[#This Row],[Beginning
Balance]]-PaymentSchedule3[[#This Row],[Principal]],0),"")</f>
        <v>1363.9646319301908</v>
      </c>
      <c r="K58" s="14">
        <f ca="1">IF(PaymentSchedule3[[#This Row],[Payment Number]]&lt;&gt;"",SUM(INDEX(PaymentSchedule3[Interest],1,1):PaymentSchedule3[[#This Row],[Interest]]),"")</f>
        <v>318.55426908186735</v>
      </c>
    </row>
    <row r="59" spans="2:11" ht="24" customHeight="1">
      <c r="B59" s="10">
        <f ca="1">IF(LoanIsGood,IF(ROW()-ROW(PaymentSchedule3[[#Headers],[Payment Number]])&gt;ScheduledNumberOfPayments,"",ROW()-ROW(PaymentSchedule3[[#Headers],[Payment Number]])),"")</f>
        <v>46</v>
      </c>
      <c r="C59" s="11">
        <f ca="1">IF(PaymentSchedule3[[#This Row],[Payment Number]]&lt;&gt;"",EOMONTH(LoanStartDate,ROW(PaymentSchedule3[[#This Row],[Payment Number]])-ROW(PaymentSchedule3[[#Headers],[Payment Number]])-2)+DAY(LoanStartDate),"")</f>
        <v>45876</v>
      </c>
      <c r="D59" s="12">
        <f ca="1">IF(PaymentSchedule3[[#This Row],[Payment Number]]&lt;&gt;"",IF(ROW()-ROW(PaymentSchedule3[[#Headers],[Beginning
Balance]])=1,LoanAmount,INDEX(PaymentSchedule3[Ending
Balance],ROW()-ROW(PaymentSchedule3[[#Headers],[Beginning
Balance]])-1)),"")</f>
        <v>1363.9646319301908</v>
      </c>
      <c r="E59" s="13">
        <f ca="1">IF(PaymentSchedule3[[#This Row],[Payment Number]]&lt;&gt;"",ScheduledPayment,"")</f>
        <v>21.213103047815046</v>
      </c>
      <c r="F59"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9"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59" s="12">
        <f ca="1">IF(PaymentSchedule3[[#This Row],[Payment Number]]&lt;&gt;"",PaymentSchedule3[[#This Row],[Total
Payment]]-PaymentSchedule3[[#This Row],[Interest]],"")</f>
        <v>15.529917081439251</v>
      </c>
      <c r="I59" s="14">
        <f ca="1">IF(PaymentSchedule3[[#This Row],[Payment Number]]&lt;&gt;"",PaymentSchedule3[[#This Row],[Beginning
Balance]]*(InterestRate/PaymentsPerYear),"")</f>
        <v>5.6831859663757944</v>
      </c>
      <c r="J59" s="12">
        <f ca="1">IF(PaymentSchedule3[[#This Row],[Payment Number]]&lt;&gt;"",IF(PaymentSchedule3[[#This Row],[Scheduled Payment]]+PaymentSchedule3[[#This Row],[Extra
Payment]]&lt;=PaymentSchedule3[[#This Row],[Beginning
Balance]],PaymentSchedule3[[#This Row],[Beginning
Balance]]-PaymentSchedule3[[#This Row],[Principal]],0),"")</f>
        <v>1348.4347148487516</v>
      </c>
      <c r="K59" s="14">
        <f ca="1">IF(PaymentSchedule3[[#This Row],[Payment Number]]&lt;&gt;"",SUM(INDEX(PaymentSchedule3[Interest],1,1):PaymentSchedule3[[#This Row],[Interest]]),"")</f>
        <v>324.23745504824313</v>
      </c>
    </row>
    <row r="60" spans="2:11" ht="24" customHeight="1">
      <c r="B60" s="10">
        <f ca="1">IF(LoanIsGood,IF(ROW()-ROW(PaymentSchedule3[[#Headers],[Payment Number]])&gt;ScheduledNumberOfPayments,"",ROW()-ROW(PaymentSchedule3[[#Headers],[Payment Number]])),"")</f>
        <v>47</v>
      </c>
      <c r="C60" s="11">
        <f ca="1">IF(PaymentSchedule3[[#This Row],[Payment Number]]&lt;&gt;"",EOMONTH(LoanStartDate,ROW(PaymentSchedule3[[#This Row],[Payment Number]])-ROW(PaymentSchedule3[[#Headers],[Payment Number]])-2)+DAY(LoanStartDate),"")</f>
        <v>45907</v>
      </c>
      <c r="D60" s="12">
        <f ca="1">IF(PaymentSchedule3[[#This Row],[Payment Number]]&lt;&gt;"",IF(ROW()-ROW(PaymentSchedule3[[#Headers],[Beginning
Balance]])=1,LoanAmount,INDEX(PaymentSchedule3[Ending
Balance],ROW()-ROW(PaymentSchedule3[[#Headers],[Beginning
Balance]])-1)),"")</f>
        <v>1348.4347148487516</v>
      </c>
      <c r="E60" s="13">
        <f ca="1">IF(PaymentSchedule3[[#This Row],[Payment Number]]&lt;&gt;"",ScheduledPayment,"")</f>
        <v>21.213103047815046</v>
      </c>
      <c r="F60"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0"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60" s="12">
        <f ca="1">IF(PaymentSchedule3[[#This Row],[Payment Number]]&lt;&gt;"",PaymentSchedule3[[#This Row],[Total
Payment]]-PaymentSchedule3[[#This Row],[Interest]],"")</f>
        <v>15.594625069278582</v>
      </c>
      <c r="I60" s="14">
        <f ca="1">IF(PaymentSchedule3[[#This Row],[Payment Number]]&lt;&gt;"",PaymentSchedule3[[#This Row],[Beginning
Balance]]*(InterestRate/PaymentsPerYear),"")</f>
        <v>5.6184779785364647</v>
      </c>
      <c r="J60" s="12">
        <f ca="1">IF(PaymentSchedule3[[#This Row],[Payment Number]]&lt;&gt;"",IF(PaymentSchedule3[[#This Row],[Scheduled Payment]]+PaymentSchedule3[[#This Row],[Extra
Payment]]&lt;=PaymentSchedule3[[#This Row],[Beginning
Balance]],PaymentSchedule3[[#This Row],[Beginning
Balance]]-PaymentSchedule3[[#This Row],[Principal]],0),"")</f>
        <v>1332.8400897794729</v>
      </c>
      <c r="K60" s="14">
        <f ca="1">IF(PaymentSchedule3[[#This Row],[Payment Number]]&lt;&gt;"",SUM(INDEX(PaymentSchedule3[Interest],1,1):PaymentSchedule3[[#This Row],[Interest]]),"")</f>
        <v>329.85593302677961</v>
      </c>
    </row>
    <row r="61" spans="2:11" ht="24" customHeight="1">
      <c r="B61" s="10">
        <f ca="1">IF(LoanIsGood,IF(ROW()-ROW(PaymentSchedule3[[#Headers],[Payment Number]])&gt;ScheduledNumberOfPayments,"",ROW()-ROW(PaymentSchedule3[[#Headers],[Payment Number]])),"")</f>
        <v>48</v>
      </c>
      <c r="C61" s="11">
        <f ca="1">IF(PaymentSchedule3[[#This Row],[Payment Number]]&lt;&gt;"",EOMONTH(LoanStartDate,ROW(PaymentSchedule3[[#This Row],[Payment Number]])-ROW(PaymentSchedule3[[#Headers],[Payment Number]])-2)+DAY(LoanStartDate),"")</f>
        <v>45937</v>
      </c>
      <c r="D61" s="12">
        <f ca="1">IF(PaymentSchedule3[[#This Row],[Payment Number]]&lt;&gt;"",IF(ROW()-ROW(PaymentSchedule3[[#Headers],[Beginning
Balance]])=1,LoanAmount,INDEX(PaymentSchedule3[Ending
Balance],ROW()-ROW(PaymentSchedule3[[#Headers],[Beginning
Balance]])-1)),"")</f>
        <v>1332.8400897794729</v>
      </c>
      <c r="E61" s="13">
        <f ca="1">IF(PaymentSchedule3[[#This Row],[Payment Number]]&lt;&gt;"",ScheduledPayment,"")</f>
        <v>21.213103047815046</v>
      </c>
      <c r="F61"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1"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61" s="12">
        <f ca="1">IF(PaymentSchedule3[[#This Row],[Payment Number]]&lt;&gt;"",PaymentSchedule3[[#This Row],[Total
Payment]]-PaymentSchedule3[[#This Row],[Interest]],"")</f>
        <v>15.659602673733909</v>
      </c>
      <c r="I61" s="14">
        <f ca="1">IF(PaymentSchedule3[[#This Row],[Payment Number]]&lt;&gt;"",PaymentSchedule3[[#This Row],[Beginning
Balance]]*(InterestRate/PaymentsPerYear),"")</f>
        <v>5.5535003740811373</v>
      </c>
      <c r="J61" s="12">
        <f ca="1">IF(PaymentSchedule3[[#This Row],[Payment Number]]&lt;&gt;"",IF(PaymentSchedule3[[#This Row],[Scheduled Payment]]+PaymentSchedule3[[#This Row],[Extra
Payment]]&lt;=PaymentSchedule3[[#This Row],[Beginning
Balance]],PaymentSchedule3[[#This Row],[Beginning
Balance]]-PaymentSchedule3[[#This Row],[Principal]],0),"")</f>
        <v>1317.1804871057391</v>
      </c>
      <c r="K61" s="14">
        <f ca="1">IF(PaymentSchedule3[[#This Row],[Payment Number]]&lt;&gt;"",SUM(INDEX(PaymentSchedule3[Interest],1,1):PaymentSchedule3[[#This Row],[Interest]]),"")</f>
        <v>335.40943340086073</v>
      </c>
    </row>
    <row r="62" spans="2:11" ht="24" customHeight="1">
      <c r="B62" s="10">
        <f ca="1">IF(LoanIsGood,IF(ROW()-ROW(PaymentSchedule3[[#Headers],[Payment Number]])&gt;ScheduledNumberOfPayments,"",ROW()-ROW(PaymentSchedule3[[#Headers],[Payment Number]])),"")</f>
        <v>49</v>
      </c>
      <c r="C62" s="11">
        <f ca="1">IF(PaymentSchedule3[[#This Row],[Payment Number]]&lt;&gt;"",EOMONTH(LoanStartDate,ROW(PaymentSchedule3[[#This Row],[Payment Number]])-ROW(PaymentSchedule3[[#Headers],[Payment Number]])-2)+DAY(LoanStartDate),"")</f>
        <v>45968</v>
      </c>
      <c r="D62" s="12">
        <f ca="1">IF(PaymentSchedule3[[#This Row],[Payment Number]]&lt;&gt;"",IF(ROW()-ROW(PaymentSchedule3[[#Headers],[Beginning
Balance]])=1,LoanAmount,INDEX(PaymentSchedule3[Ending
Balance],ROW()-ROW(PaymentSchedule3[[#Headers],[Beginning
Balance]])-1)),"")</f>
        <v>1317.1804871057391</v>
      </c>
      <c r="E62" s="13">
        <f ca="1">IF(PaymentSchedule3[[#This Row],[Payment Number]]&lt;&gt;"",ScheduledPayment,"")</f>
        <v>21.213103047815046</v>
      </c>
      <c r="F62"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2"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62" s="12">
        <f ca="1">IF(PaymentSchedule3[[#This Row],[Payment Number]]&lt;&gt;"",PaymentSchedule3[[#This Row],[Total
Payment]]-PaymentSchedule3[[#This Row],[Interest]],"")</f>
        <v>15.724851018207801</v>
      </c>
      <c r="I62" s="14">
        <f ca="1">IF(PaymentSchedule3[[#This Row],[Payment Number]]&lt;&gt;"",PaymentSchedule3[[#This Row],[Beginning
Balance]]*(InterestRate/PaymentsPerYear),"")</f>
        <v>5.4882520296072457</v>
      </c>
      <c r="J62" s="12">
        <f ca="1">IF(PaymentSchedule3[[#This Row],[Payment Number]]&lt;&gt;"",IF(PaymentSchedule3[[#This Row],[Scheduled Payment]]+PaymentSchedule3[[#This Row],[Extra
Payment]]&lt;=PaymentSchedule3[[#This Row],[Beginning
Balance]],PaymentSchedule3[[#This Row],[Beginning
Balance]]-PaymentSchedule3[[#This Row],[Principal]],0),"")</f>
        <v>1301.4556360875313</v>
      </c>
      <c r="K62" s="14">
        <f ca="1">IF(PaymentSchedule3[[#This Row],[Payment Number]]&lt;&gt;"",SUM(INDEX(PaymentSchedule3[Interest],1,1):PaymentSchedule3[[#This Row],[Interest]]),"")</f>
        <v>340.89768543046796</v>
      </c>
    </row>
    <row r="63" spans="2:11" ht="24" customHeight="1">
      <c r="B63" s="10">
        <f ca="1">IF(LoanIsGood,IF(ROW()-ROW(PaymentSchedule3[[#Headers],[Payment Number]])&gt;ScheduledNumberOfPayments,"",ROW()-ROW(PaymentSchedule3[[#Headers],[Payment Number]])),"")</f>
        <v>50</v>
      </c>
      <c r="C63" s="11">
        <f ca="1">IF(PaymentSchedule3[[#This Row],[Payment Number]]&lt;&gt;"",EOMONTH(LoanStartDate,ROW(PaymentSchedule3[[#This Row],[Payment Number]])-ROW(PaymentSchedule3[[#Headers],[Payment Number]])-2)+DAY(LoanStartDate),"")</f>
        <v>45998</v>
      </c>
      <c r="D63" s="12">
        <f ca="1">IF(PaymentSchedule3[[#This Row],[Payment Number]]&lt;&gt;"",IF(ROW()-ROW(PaymentSchedule3[[#Headers],[Beginning
Balance]])=1,LoanAmount,INDEX(PaymentSchedule3[Ending
Balance],ROW()-ROW(PaymentSchedule3[[#Headers],[Beginning
Balance]])-1)),"")</f>
        <v>1301.4556360875313</v>
      </c>
      <c r="E63" s="13">
        <f ca="1">IF(PaymentSchedule3[[#This Row],[Payment Number]]&lt;&gt;"",ScheduledPayment,"")</f>
        <v>21.213103047815046</v>
      </c>
      <c r="F63"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3"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63" s="12">
        <f ca="1">IF(PaymentSchedule3[[#This Row],[Payment Number]]&lt;&gt;"",PaymentSchedule3[[#This Row],[Total
Payment]]-PaymentSchedule3[[#This Row],[Interest]],"")</f>
        <v>15.790371230783666</v>
      </c>
      <c r="I63" s="14">
        <f ca="1">IF(PaymentSchedule3[[#This Row],[Payment Number]]&lt;&gt;"",PaymentSchedule3[[#This Row],[Beginning
Balance]]*(InterestRate/PaymentsPerYear),"")</f>
        <v>5.4227318170313801</v>
      </c>
      <c r="J63" s="12">
        <f ca="1">IF(PaymentSchedule3[[#This Row],[Payment Number]]&lt;&gt;"",IF(PaymentSchedule3[[#This Row],[Scheduled Payment]]+PaymentSchedule3[[#This Row],[Extra
Payment]]&lt;=PaymentSchedule3[[#This Row],[Beginning
Balance]],PaymentSchedule3[[#This Row],[Beginning
Balance]]-PaymentSchedule3[[#This Row],[Principal]],0),"")</f>
        <v>1285.6652648567476</v>
      </c>
      <c r="K63" s="14">
        <f ca="1">IF(PaymentSchedule3[[#This Row],[Payment Number]]&lt;&gt;"",SUM(INDEX(PaymentSchedule3[Interest],1,1):PaymentSchedule3[[#This Row],[Interest]]),"")</f>
        <v>346.32041724749934</v>
      </c>
    </row>
    <row r="64" spans="2:11" ht="24" customHeight="1">
      <c r="B64" s="10">
        <f ca="1">IF(LoanIsGood,IF(ROW()-ROW(PaymentSchedule3[[#Headers],[Payment Number]])&gt;ScheduledNumberOfPayments,"",ROW()-ROW(PaymentSchedule3[[#Headers],[Payment Number]])),"")</f>
        <v>51</v>
      </c>
      <c r="C64" s="11">
        <f ca="1">IF(PaymentSchedule3[[#This Row],[Payment Number]]&lt;&gt;"",EOMONTH(LoanStartDate,ROW(PaymentSchedule3[[#This Row],[Payment Number]])-ROW(PaymentSchedule3[[#Headers],[Payment Number]])-2)+DAY(LoanStartDate),"")</f>
        <v>46029</v>
      </c>
      <c r="D64" s="12">
        <f ca="1">IF(PaymentSchedule3[[#This Row],[Payment Number]]&lt;&gt;"",IF(ROW()-ROW(PaymentSchedule3[[#Headers],[Beginning
Balance]])=1,LoanAmount,INDEX(PaymentSchedule3[Ending
Balance],ROW()-ROW(PaymentSchedule3[[#Headers],[Beginning
Balance]])-1)),"")</f>
        <v>1285.6652648567476</v>
      </c>
      <c r="E64" s="13">
        <f ca="1">IF(PaymentSchedule3[[#This Row],[Payment Number]]&lt;&gt;"",ScheduledPayment,"")</f>
        <v>21.213103047815046</v>
      </c>
      <c r="F64"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4"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64" s="12">
        <f ca="1">IF(PaymentSchedule3[[#This Row],[Payment Number]]&lt;&gt;"",PaymentSchedule3[[#This Row],[Total
Payment]]-PaymentSchedule3[[#This Row],[Interest]],"")</f>
        <v>15.856164444245264</v>
      </c>
      <c r="I64" s="14">
        <f ca="1">IF(PaymentSchedule3[[#This Row],[Payment Number]]&lt;&gt;"",PaymentSchedule3[[#This Row],[Beginning
Balance]]*(InterestRate/PaymentsPerYear),"")</f>
        <v>5.3569386035697821</v>
      </c>
      <c r="J64" s="12">
        <f ca="1">IF(PaymentSchedule3[[#This Row],[Payment Number]]&lt;&gt;"",IF(PaymentSchedule3[[#This Row],[Scheduled Payment]]+PaymentSchedule3[[#This Row],[Extra
Payment]]&lt;=PaymentSchedule3[[#This Row],[Beginning
Balance]],PaymentSchedule3[[#This Row],[Beginning
Balance]]-PaymentSchedule3[[#This Row],[Principal]],0),"")</f>
        <v>1269.8091004125024</v>
      </c>
      <c r="K64" s="14">
        <f ca="1">IF(PaymentSchedule3[[#This Row],[Payment Number]]&lt;&gt;"",SUM(INDEX(PaymentSchedule3[Interest],1,1):PaymentSchedule3[[#This Row],[Interest]]),"")</f>
        <v>351.67735585106914</v>
      </c>
    </row>
    <row r="65" spans="2:11" ht="24" customHeight="1">
      <c r="B65" s="10">
        <f ca="1">IF(LoanIsGood,IF(ROW()-ROW(PaymentSchedule3[[#Headers],[Payment Number]])&gt;ScheduledNumberOfPayments,"",ROW()-ROW(PaymentSchedule3[[#Headers],[Payment Number]])),"")</f>
        <v>52</v>
      </c>
      <c r="C65" s="11">
        <f ca="1">IF(PaymentSchedule3[[#This Row],[Payment Number]]&lt;&gt;"",EOMONTH(LoanStartDate,ROW(PaymentSchedule3[[#This Row],[Payment Number]])-ROW(PaymentSchedule3[[#Headers],[Payment Number]])-2)+DAY(LoanStartDate),"")</f>
        <v>46060</v>
      </c>
      <c r="D65" s="12">
        <f ca="1">IF(PaymentSchedule3[[#This Row],[Payment Number]]&lt;&gt;"",IF(ROW()-ROW(PaymentSchedule3[[#Headers],[Beginning
Balance]])=1,LoanAmount,INDEX(PaymentSchedule3[Ending
Balance],ROW()-ROW(PaymentSchedule3[[#Headers],[Beginning
Balance]])-1)),"")</f>
        <v>1269.8091004125024</v>
      </c>
      <c r="E65" s="13">
        <f ca="1">IF(PaymentSchedule3[[#This Row],[Payment Number]]&lt;&gt;"",ScheduledPayment,"")</f>
        <v>21.213103047815046</v>
      </c>
      <c r="F65"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5"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65" s="12">
        <f ca="1">IF(PaymentSchedule3[[#This Row],[Payment Number]]&lt;&gt;"",PaymentSchedule3[[#This Row],[Total
Payment]]-PaymentSchedule3[[#This Row],[Interest]],"")</f>
        <v>15.922231796096288</v>
      </c>
      <c r="I65" s="14">
        <f ca="1">IF(PaymentSchedule3[[#This Row],[Payment Number]]&lt;&gt;"",PaymentSchedule3[[#This Row],[Beginning
Balance]]*(InterestRate/PaymentsPerYear),"")</f>
        <v>5.2908712517187597</v>
      </c>
      <c r="J65" s="12">
        <f ca="1">IF(PaymentSchedule3[[#This Row],[Payment Number]]&lt;&gt;"",IF(PaymentSchedule3[[#This Row],[Scheduled Payment]]+PaymentSchedule3[[#This Row],[Extra
Payment]]&lt;=PaymentSchedule3[[#This Row],[Beginning
Balance]],PaymentSchedule3[[#This Row],[Beginning
Balance]]-PaymentSchedule3[[#This Row],[Principal]],0),"")</f>
        <v>1253.8868686164062</v>
      </c>
      <c r="K65" s="14">
        <f ca="1">IF(PaymentSchedule3[[#This Row],[Payment Number]]&lt;&gt;"",SUM(INDEX(PaymentSchedule3[Interest],1,1):PaymentSchedule3[[#This Row],[Interest]]),"")</f>
        <v>356.96822710278792</v>
      </c>
    </row>
    <row r="66" spans="2:11" ht="24" customHeight="1">
      <c r="B66" s="10">
        <f ca="1">IF(LoanIsGood,IF(ROW()-ROW(PaymentSchedule3[[#Headers],[Payment Number]])&gt;ScheduledNumberOfPayments,"",ROW()-ROW(PaymentSchedule3[[#Headers],[Payment Number]])),"")</f>
        <v>53</v>
      </c>
      <c r="C66" s="11">
        <f ca="1">IF(PaymentSchedule3[[#This Row],[Payment Number]]&lt;&gt;"",EOMONTH(LoanStartDate,ROW(PaymentSchedule3[[#This Row],[Payment Number]])-ROW(PaymentSchedule3[[#Headers],[Payment Number]])-2)+DAY(LoanStartDate),"")</f>
        <v>46088</v>
      </c>
      <c r="D66" s="12">
        <f ca="1">IF(PaymentSchedule3[[#This Row],[Payment Number]]&lt;&gt;"",IF(ROW()-ROW(PaymentSchedule3[[#Headers],[Beginning
Balance]])=1,LoanAmount,INDEX(PaymentSchedule3[Ending
Balance],ROW()-ROW(PaymentSchedule3[[#Headers],[Beginning
Balance]])-1)),"")</f>
        <v>1253.8868686164062</v>
      </c>
      <c r="E66" s="13">
        <f ca="1">IF(PaymentSchedule3[[#This Row],[Payment Number]]&lt;&gt;"",ScheduledPayment,"")</f>
        <v>21.213103047815046</v>
      </c>
      <c r="F66"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6"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66" s="12">
        <f ca="1">IF(PaymentSchedule3[[#This Row],[Payment Number]]&lt;&gt;"",PaymentSchedule3[[#This Row],[Total
Payment]]-PaymentSchedule3[[#This Row],[Interest]],"")</f>
        <v>15.988574428580019</v>
      </c>
      <c r="I66" s="14">
        <f ca="1">IF(PaymentSchedule3[[#This Row],[Payment Number]]&lt;&gt;"",PaymentSchedule3[[#This Row],[Beginning
Balance]]*(InterestRate/PaymentsPerYear),"")</f>
        <v>5.2245286192350262</v>
      </c>
      <c r="J66" s="12">
        <f ca="1">IF(PaymentSchedule3[[#This Row],[Payment Number]]&lt;&gt;"",IF(PaymentSchedule3[[#This Row],[Scheduled Payment]]+PaymentSchedule3[[#This Row],[Extra
Payment]]&lt;=PaymentSchedule3[[#This Row],[Beginning
Balance]],PaymentSchedule3[[#This Row],[Beginning
Balance]]-PaymentSchedule3[[#This Row],[Principal]],0),"")</f>
        <v>1237.8982941878262</v>
      </c>
      <c r="K66" s="14">
        <f ca="1">IF(PaymentSchedule3[[#This Row],[Payment Number]]&lt;&gt;"",SUM(INDEX(PaymentSchedule3[Interest],1,1):PaymentSchedule3[[#This Row],[Interest]]),"")</f>
        <v>362.19275572202292</v>
      </c>
    </row>
    <row r="67" spans="2:11" ht="24" customHeight="1">
      <c r="B67" s="10">
        <f ca="1">IF(LoanIsGood,IF(ROW()-ROW(PaymentSchedule3[[#Headers],[Payment Number]])&gt;ScheduledNumberOfPayments,"",ROW()-ROW(PaymentSchedule3[[#Headers],[Payment Number]])),"")</f>
        <v>54</v>
      </c>
      <c r="C67" s="11">
        <f ca="1">IF(PaymentSchedule3[[#This Row],[Payment Number]]&lt;&gt;"",EOMONTH(LoanStartDate,ROW(PaymentSchedule3[[#This Row],[Payment Number]])-ROW(PaymentSchedule3[[#Headers],[Payment Number]])-2)+DAY(LoanStartDate),"")</f>
        <v>46119</v>
      </c>
      <c r="D67" s="12">
        <f ca="1">IF(PaymentSchedule3[[#This Row],[Payment Number]]&lt;&gt;"",IF(ROW()-ROW(PaymentSchedule3[[#Headers],[Beginning
Balance]])=1,LoanAmount,INDEX(PaymentSchedule3[Ending
Balance],ROW()-ROW(PaymentSchedule3[[#Headers],[Beginning
Balance]])-1)),"")</f>
        <v>1237.8982941878262</v>
      </c>
      <c r="E67" s="13">
        <f ca="1">IF(PaymentSchedule3[[#This Row],[Payment Number]]&lt;&gt;"",ScheduledPayment,"")</f>
        <v>21.213103047815046</v>
      </c>
      <c r="F67"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7"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67" s="12">
        <f ca="1">IF(PaymentSchedule3[[#This Row],[Payment Number]]&lt;&gt;"",PaymentSchedule3[[#This Row],[Total
Payment]]-PaymentSchedule3[[#This Row],[Interest]],"")</f>
        <v>16.055193488699103</v>
      </c>
      <c r="I67" s="14">
        <f ca="1">IF(PaymentSchedule3[[#This Row],[Payment Number]]&lt;&gt;"",PaymentSchedule3[[#This Row],[Beginning
Balance]]*(InterestRate/PaymentsPerYear),"")</f>
        <v>5.1579095591159421</v>
      </c>
      <c r="J67" s="12">
        <f ca="1">IF(PaymentSchedule3[[#This Row],[Payment Number]]&lt;&gt;"",IF(PaymentSchedule3[[#This Row],[Scheduled Payment]]+PaymentSchedule3[[#This Row],[Extra
Payment]]&lt;=PaymentSchedule3[[#This Row],[Beginning
Balance]],PaymentSchedule3[[#This Row],[Beginning
Balance]]-PaymentSchedule3[[#This Row],[Principal]],0),"")</f>
        <v>1221.843100699127</v>
      </c>
      <c r="K67" s="14">
        <f ca="1">IF(PaymentSchedule3[[#This Row],[Payment Number]]&lt;&gt;"",SUM(INDEX(PaymentSchedule3[Interest],1,1):PaymentSchedule3[[#This Row],[Interest]]),"")</f>
        <v>367.35066528113884</v>
      </c>
    </row>
    <row r="68" spans="2:11" ht="24" customHeight="1">
      <c r="B68" s="10">
        <f ca="1">IF(LoanIsGood,IF(ROW()-ROW(PaymentSchedule3[[#Headers],[Payment Number]])&gt;ScheduledNumberOfPayments,"",ROW()-ROW(PaymentSchedule3[[#Headers],[Payment Number]])),"")</f>
        <v>55</v>
      </c>
      <c r="C68" s="11">
        <f ca="1">IF(PaymentSchedule3[[#This Row],[Payment Number]]&lt;&gt;"",EOMONTH(LoanStartDate,ROW(PaymentSchedule3[[#This Row],[Payment Number]])-ROW(PaymentSchedule3[[#Headers],[Payment Number]])-2)+DAY(LoanStartDate),"")</f>
        <v>46149</v>
      </c>
      <c r="D68" s="12">
        <f ca="1">IF(PaymentSchedule3[[#This Row],[Payment Number]]&lt;&gt;"",IF(ROW()-ROW(PaymentSchedule3[[#Headers],[Beginning
Balance]])=1,LoanAmount,INDEX(PaymentSchedule3[Ending
Balance],ROW()-ROW(PaymentSchedule3[[#Headers],[Beginning
Balance]])-1)),"")</f>
        <v>1221.843100699127</v>
      </c>
      <c r="E68" s="13">
        <f ca="1">IF(PaymentSchedule3[[#This Row],[Payment Number]]&lt;&gt;"",ScheduledPayment,"")</f>
        <v>21.213103047815046</v>
      </c>
      <c r="F68"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8"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68" s="12">
        <f ca="1">IF(PaymentSchedule3[[#This Row],[Payment Number]]&lt;&gt;"",PaymentSchedule3[[#This Row],[Total
Payment]]-PaymentSchedule3[[#This Row],[Interest]],"")</f>
        <v>16.122090128235349</v>
      </c>
      <c r="I68" s="14">
        <f ca="1">IF(PaymentSchedule3[[#This Row],[Payment Number]]&lt;&gt;"",PaymentSchedule3[[#This Row],[Beginning
Balance]]*(InterestRate/PaymentsPerYear),"")</f>
        <v>5.091012919579696</v>
      </c>
      <c r="J68" s="12">
        <f ca="1">IF(PaymentSchedule3[[#This Row],[Payment Number]]&lt;&gt;"",IF(PaymentSchedule3[[#This Row],[Scheduled Payment]]+PaymentSchedule3[[#This Row],[Extra
Payment]]&lt;=PaymentSchedule3[[#This Row],[Beginning
Balance]],PaymentSchedule3[[#This Row],[Beginning
Balance]]-PaymentSchedule3[[#This Row],[Principal]],0),"")</f>
        <v>1205.7210105708916</v>
      </c>
      <c r="K68" s="14">
        <f ca="1">IF(PaymentSchedule3[[#This Row],[Payment Number]]&lt;&gt;"",SUM(INDEX(PaymentSchedule3[Interest],1,1):PaymentSchedule3[[#This Row],[Interest]]),"")</f>
        <v>372.44167820071851</v>
      </c>
    </row>
    <row r="69" spans="2:11" ht="24" customHeight="1">
      <c r="B69" s="10">
        <f ca="1">IF(LoanIsGood,IF(ROW()-ROW(PaymentSchedule3[[#Headers],[Payment Number]])&gt;ScheduledNumberOfPayments,"",ROW()-ROW(PaymentSchedule3[[#Headers],[Payment Number]])),"")</f>
        <v>56</v>
      </c>
      <c r="C69" s="11">
        <f ca="1">IF(PaymentSchedule3[[#This Row],[Payment Number]]&lt;&gt;"",EOMONTH(LoanStartDate,ROW(PaymentSchedule3[[#This Row],[Payment Number]])-ROW(PaymentSchedule3[[#Headers],[Payment Number]])-2)+DAY(LoanStartDate),"")</f>
        <v>46180</v>
      </c>
      <c r="D69" s="12">
        <f ca="1">IF(PaymentSchedule3[[#This Row],[Payment Number]]&lt;&gt;"",IF(ROW()-ROW(PaymentSchedule3[[#Headers],[Beginning
Balance]])=1,LoanAmount,INDEX(PaymentSchedule3[Ending
Balance],ROW()-ROW(PaymentSchedule3[[#Headers],[Beginning
Balance]])-1)),"")</f>
        <v>1205.7210105708916</v>
      </c>
      <c r="E69" s="13">
        <f ca="1">IF(PaymentSchedule3[[#This Row],[Payment Number]]&lt;&gt;"",ScheduledPayment,"")</f>
        <v>21.213103047815046</v>
      </c>
      <c r="F69"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9"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69" s="12">
        <f ca="1">IF(PaymentSchedule3[[#This Row],[Payment Number]]&lt;&gt;"",PaymentSchedule3[[#This Row],[Total
Payment]]-PaymentSchedule3[[#This Row],[Interest]],"")</f>
        <v>16.189265503769665</v>
      </c>
      <c r="I69" s="14">
        <f ca="1">IF(PaymentSchedule3[[#This Row],[Payment Number]]&lt;&gt;"",PaymentSchedule3[[#This Row],[Beginning
Balance]]*(InterestRate/PaymentsPerYear),"")</f>
        <v>5.0238375440453815</v>
      </c>
      <c r="J69" s="12">
        <f ca="1">IF(PaymentSchedule3[[#This Row],[Payment Number]]&lt;&gt;"",IF(PaymentSchedule3[[#This Row],[Scheduled Payment]]+PaymentSchedule3[[#This Row],[Extra
Payment]]&lt;=PaymentSchedule3[[#This Row],[Beginning
Balance]],PaymentSchedule3[[#This Row],[Beginning
Balance]]-PaymentSchedule3[[#This Row],[Principal]],0),"")</f>
        <v>1189.5317450671218</v>
      </c>
      <c r="K69" s="14">
        <f ca="1">IF(PaymentSchedule3[[#This Row],[Payment Number]]&lt;&gt;"",SUM(INDEX(PaymentSchedule3[Interest],1,1):PaymentSchedule3[[#This Row],[Interest]]),"")</f>
        <v>377.46551574476388</v>
      </c>
    </row>
    <row r="70" spans="2:11" ht="24" customHeight="1">
      <c r="B70" s="10">
        <f ca="1">IF(LoanIsGood,IF(ROW()-ROW(PaymentSchedule3[[#Headers],[Payment Number]])&gt;ScheduledNumberOfPayments,"",ROW()-ROW(PaymentSchedule3[[#Headers],[Payment Number]])),"")</f>
        <v>57</v>
      </c>
      <c r="C70" s="11">
        <f ca="1">IF(PaymentSchedule3[[#This Row],[Payment Number]]&lt;&gt;"",EOMONTH(LoanStartDate,ROW(PaymentSchedule3[[#This Row],[Payment Number]])-ROW(PaymentSchedule3[[#Headers],[Payment Number]])-2)+DAY(LoanStartDate),"")</f>
        <v>46210</v>
      </c>
      <c r="D70" s="12">
        <f ca="1">IF(PaymentSchedule3[[#This Row],[Payment Number]]&lt;&gt;"",IF(ROW()-ROW(PaymentSchedule3[[#Headers],[Beginning
Balance]])=1,LoanAmount,INDEX(PaymentSchedule3[Ending
Balance],ROW()-ROW(PaymentSchedule3[[#Headers],[Beginning
Balance]])-1)),"")</f>
        <v>1189.5317450671218</v>
      </c>
      <c r="E70" s="13">
        <f ca="1">IF(PaymentSchedule3[[#This Row],[Payment Number]]&lt;&gt;"",ScheduledPayment,"")</f>
        <v>21.213103047815046</v>
      </c>
      <c r="F70"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0"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70" s="12">
        <f ca="1">IF(PaymentSchedule3[[#This Row],[Payment Number]]&lt;&gt;"",PaymentSchedule3[[#This Row],[Total
Payment]]-PaymentSchedule3[[#This Row],[Interest]],"")</f>
        <v>16.256720776702039</v>
      </c>
      <c r="I70" s="14">
        <f ca="1">IF(PaymentSchedule3[[#This Row],[Payment Number]]&lt;&gt;"",PaymentSchedule3[[#This Row],[Beginning
Balance]]*(InterestRate/PaymentsPerYear),"")</f>
        <v>4.9563822711130072</v>
      </c>
      <c r="J70" s="12">
        <f ca="1">IF(PaymentSchedule3[[#This Row],[Payment Number]]&lt;&gt;"",IF(PaymentSchedule3[[#This Row],[Scheduled Payment]]+PaymentSchedule3[[#This Row],[Extra
Payment]]&lt;=PaymentSchedule3[[#This Row],[Beginning
Balance]],PaymentSchedule3[[#This Row],[Beginning
Balance]]-PaymentSchedule3[[#This Row],[Principal]],0),"")</f>
        <v>1173.2750242904199</v>
      </c>
      <c r="K70" s="14">
        <f ca="1">IF(PaymentSchedule3[[#This Row],[Payment Number]]&lt;&gt;"",SUM(INDEX(PaymentSchedule3[Interest],1,1):PaymentSchedule3[[#This Row],[Interest]]),"")</f>
        <v>382.42189801587688</v>
      </c>
    </row>
    <row r="71" spans="2:11" ht="24" customHeight="1">
      <c r="B71" s="10">
        <f ca="1">IF(LoanIsGood,IF(ROW()-ROW(PaymentSchedule3[[#Headers],[Payment Number]])&gt;ScheduledNumberOfPayments,"",ROW()-ROW(PaymentSchedule3[[#Headers],[Payment Number]])),"")</f>
        <v>58</v>
      </c>
      <c r="C71" s="11">
        <f ca="1">IF(PaymentSchedule3[[#This Row],[Payment Number]]&lt;&gt;"",EOMONTH(LoanStartDate,ROW(PaymentSchedule3[[#This Row],[Payment Number]])-ROW(PaymentSchedule3[[#Headers],[Payment Number]])-2)+DAY(LoanStartDate),"")</f>
        <v>46241</v>
      </c>
      <c r="D71" s="12">
        <f ca="1">IF(PaymentSchedule3[[#This Row],[Payment Number]]&lt;&gt;"",IF(ROW()-ROW(PaymentSchedule3[[#Headers],[Beginning
Balance]])=1,LoanAmount,INDEX(PaymentSchedule3[Ending
Balance],ROW()-ROW(PaymentSchedule3[[#Headers],[Beginning
Balance]])-1)),"")</f>
        <v>1173.2750242904199</v>
      </c>
      <c r="E71" s="13">
        <f ca="1">IF(PaymentSchedule3[[#This Row],[Payment Number]]&lt;&gt;"",ScheduledPayment,"")</f>
        <v>21.213103047815046</v>
      </c>
      <c r="F71" s="12">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1" s="12">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71" s="12">
        <f ca="1">IF(PaymentSchedule3[[#This Row],[Payment Number]]&lt;&gt;"",PaymentSchedule3[[#This Row],[Total
Payment]]-PaymentSchedule3[[#This Row],[Interest]],"")</f>
        <v>16.324457113271631</v>
      </c>
      <c r="I71" s="14">
        <f ca="1">IF(PaymentSchedule3[[#This Row],[Payment Number]]&lt;&gt;"",PaymentSchedule3[[#This Row],[Beginning
Balance]]*(InterestRate/PaymentsPerYear),"")</f>
        <v>4.8886459345434163</v>
      </c>
      <c r="J71" s="12">
        <f ca="1">IF(PaymentSchedule3[[#This Row],[Payment Number]]&lt;&gt;"",IF(PaymentSchedule3[[#This Row],[Scheduled Payment]]+PaymentSchedule3[[#This Row],[Extra
Payment]]&lt;=PaymentSchedule3[[#This Row],[Beginning
Balance]],PaymentSchedule3[[#This Row],[Beginning
Balance]]-PaymentSchedule3[[#This Row],[Principal]],0),"")</f>
        <v>1156.9505671771483</v>
      </c>
      <c r="K71" s="14">
        <f ca="1">IF(PaymentSchedule3[[#This Row],[Payment Number]]&lt;&gt;"",SUM(INDEX(PaymentSchedule3[Interest],1,1):PaymentSchedule3[[#This Row],[Interest]]),"")</f>
        <v>387.31054395042031</v>
      </c>
    </row>
    <row r="72" spans="2:11" ht="24" customHeight="1">
      <c r="B72" s="16">
        <f ca="1">IF(LoanIsGood,IF(ROW()-ROW(PaymentSchedule3[[#Headers],[Payment Number]])&gt;ScheduledNumberOfPayments,"",ROW()-ROW(PaymentSchedule3[[#Headers],[Payment Number]])),"")</f>
        <v>59</v>
      </c>
      <c r="C72" s="17">
        <f ca="1">IF(PaymentSchedule3[[#This Row],[Payment Number]]&lt;&gt;"",EOMONTH(LoanStartDate,ROW(PaymentSchedule3[[#This Row],[Payment Number]])-ROW(PaymentSchedule3[[#Headers],[Payment Number]])-2)+DAY(LoanStartDate),"")</f>
        <v>46272</v>
      </c>
      <c r="D72" s="18">
        <f ca="1">IF(PaymentSchedule3[[#This Row],[Payment Number]]&lt;&gt;"",IF(ROW()-ROW(PaymentSchedule3[[#Headers],[Beginning
Balance]])=1,LoanAmount,INDEX(PaymentSchedule3[Ending
Balance],ROW()-ROW(PaymentSchedule3[[#Headers],[Beginning
Balance]])-1)),"")</f>
        <v>1156.9505671771483</v>
      </c>
      <c r="E72" s="19">
        <f ca="1">IF(PaymentSchedule3[[#This Row],[Payment Number]]&lt;&gt;"",ScheduledPayment,"")</f>
        <v>21.213103047815046</v>
      </c>
      <c r="F72"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2"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72" s="18">
        <f ca="1">IF(PaymentSchedule3[[#This Row],[Payment Number]]&lt;&gt;"",PaymentSchedule3[[#This Row],[Total
Payment]]-PaymentSchedule3[[#This Row],[Interest]],"")</f>
        <v>16.392475684576929</v>
      </c>
      <c r="I72" s="20">
        <f ca="1">IF(PaymentSchedule3[[#This Row],[Payment Number]]&lt;&gt;"",PaymentSchedule3[[#This Row],[Beginning
Balance]]*(InterestRate/PaymentsPerYear),"")</f>
        <v>4.8206273632381178</v>
      </c>
      <c r="J72" s="18">
        <f ca="1">IF(PaymentSchedule3[[#This Row],[Payment Number]]&lt;&gt;"",IF(PaymentSchedule3[[#This Row],[Scheduled Payment]]+PaymentSchedule3[[#This Row],[Extra
Payment]]&lt;=PaymentSchedule3[[#This Row],[Beginning
Balance]],PaymentSchedule3[[#This Row],[Beginning
Balance]]-PaymentSchedule3[[#This Row],[Principal]],0),"")</f>
        <v>1140.5580914925713</v>
      </c>
      <c r="K72" s="20">
        <f ca="1">IF(PaymentSchedule3[[#This Row],[Payment Number]]&lt;&gt;"",SUM(INDEX(PaymentSchedule3[Interest],1,1):PaymentSchedule3[[#This Row],[Interest]]),"")</f>
        <v>392.13117131365846</v>
      </c>
    </row>
    <row r="73" spans="2:11" ht="24" customHeight="1">
      <c r="B73" s="16">
        <f ca="1">IF(LoanIsGood,IF(ROW()-ROW(PaymentSchedule3[[#Headers],[Payment Number]])&gt;ScheduledNumberOfPayments,"",ROW()-ROW(PaymentSchedule3[[#Headers],[Payment Number]])),"")</f>
        <v>60</v>
      </c>
      <c r="C73" s="17">
        <f ca="1">IF(PaymentSchedule3[[#This Row],[Payment Number]]&lt;&gt;"",EOMONTH(LoanStartDate,ROW(PaymentSchedule3[[#This Row],[Payment Number]])-ROW(PaymentSchedule3[[#Headers],[Payment Number]])-2)+DAY(LoanStartDate),"")</f>
        <v>46302</v>
      </c>
      <c r="D73" s="18">
        <f ca="1">IF(PaymentSchedule3[[#This Row],[Payment Number]]&lt;&gt;"",IF(ROW()-ROW(PaymentSchedule3[[#Headers],[Beginning
Balance]])=1,LoanAmount,INDEX(PaymentSchedule3[Ending
Balance],ROW()-ROW(PaymentSchedule3[[#Headers],[Beginning
Balance]])-1)),"")</f>
        <v>1140.5580914925713</v>
      </c>
      <c r="E73" s="19">
        <f ca="1">IF(PaymentSchedule3[[#This Row],[Payment Number]]&lt;&gt;"",ScheduledPayment,"")</f>
        <v>21.213103047815046</v>
      </c>
      <c r="F73"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3"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73" s="18">
        <f ca="1">IF(PaymentSchedule3[[#This Row],[Payment Number]]&lt;&gt;"",PaymentSchedule3[[#This Row],[Total
Payment]]-PaymentSchedule3[[#This Row],[Interest]],"")</f>
        <v>16.460777666595998</v>
      </c>
      <c r="I73" s="20">
        <f ca="1">IF(PaymentSchedule3[[#This Row],[Payment Number]]&lt;&gt;"",PaymentSchedule3[[#This Row],[Beginning
Balance]]*(InterestRate/PaymentsPerYear),"")</f>
        <v>4.7523253812190474</v>
      </c>
      <c r="J73" s="18">
        <f ca="1">IF(PaymentSchedule3[[#This Row],[Payment Number]]&lt;&gt;"",IF(PaymentSchedule3[[#This Row],[Scheduled Payment]]+PaymentSchedule3[[#This Row],[Extra
Payment]]&lt;=PaymentSchedule3[[#This Row],[Beginning
Balance]],PaymentSchedule3[[#This Row],[Beginning
Balance]]-PaymentSchedule3[[#This Row],[Principal]],0),"")</f>
        <v>1124.0973138259753</v>
      </c>
      <c r="K73" s="20">
        <f ca="1">IF(PaymentSchedule3[[#This Row],[Payment Number]]&lt;&gt;"",SUM(INDEX(PaymentSchedule3[Interest],1,1):PaymentSchedule3[[#This Row],[Interest]]),"")</f>
        <v>396.88349669487752</v>
      </c>
    </row>
    <row r="74" spans="2:11" ht="24" customHeight="1">
      <c r="B74" s="16">
        <f ca="1">IF(LoanIsGood,IF(ROW()-ROW(PaymentSchedule3[[#Headers],[Payment Number]])&gt;ScheduledNumberOfPayments,"",ROW()-ROW(PaymentSchedule3[[#Headers],[Payment Number]])),"")</f>
        <v>61</v>
      </c>
      <c r="C74" s="17">
        <f ca="1">IF(PaymentSchedule3[[#This Row],[Payment Number]]&lt;&gt;"",EOMONTH(LoanStartDate,ROW(PaymentSchedule3[[#This Row],[Payment Number]])-ROW(PaymentSchedule3[[#Headers],[Payment Number]])-2)+DAY(LoanStartDate),"")</f>
        <v>46333</v>
      </c>
      <c r="D74" s="18">
        <f ca="1">IF(PaymentSchedule3[[#This Row],[Payment Number]]&lt;&gt;"",IF(ROW()-ROW(PaymentSchedule3[[#Headers],[Beginning
Balance]])=1,LoanAmount,INDEX(PaymentSchedule3[Ending
Balance],ROW()-ROW(PaymentSchedule3[[#Headers],[Beginning
Balance]])-1)),"")</f>
        <v>1124.0973138259753</v>
      </c>
      <c r="E74" s="19">
        <f ca="1">IF(PaymentSchedule3[[#This Row],[Payment Number]]&lt;&gt;"",ScheduledPayment,"")</f>
        <v>21.213103047815046</v>
      </c>
      <c r="F74"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4"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74" s="18">
        <f ca="1">IF(PaymentSchedule3[[#This Row],[Payment Number]]&lt;&gt;"",PaymentSchedule3[[#This Row],[Total
Payment]]-PaymentSchedule3[[#This Row],[Interest]],"")</f>
        <v>16.529364240206817</v>
      </c>
      <c r="I74" s="20">
        <f ca="1">IF(PaymentSchedule3[[#This Row],[Payment Number]]&lt;&gt;"",PaymentSchedule3[[#This Row],[Beginning
Balance]]*(InterestRate/PaymentsPerYear),"")</f>
        <v>4.6837388076082309</v>
      </c>
      <c r="J74" s="18">
        <f ca="1">IF(PaymentSchedule3[[#This Row],[Payment Number]]&lt;&gt;"",IF(PaymentSchedule3[[#This Row],[Scheduled Payment]]+PaymentSchedule3[[#This Row],[Extra
Payment]]&lt;=PaymentSchedule3[[#This Row],[Beginning
Balance]],PaymentSchedule3[[#This Row],[Beginning
Balance]]-PaymentSchedule3[[#This Row],[Principal]],0),"")</f>
        <v>1107.5679495857685</v>
      </c>
      <c r="K74" s="20">
        <f ca="1">IF(PaymentSchedule3[[#This Row],[Payment Number]]&lt;&gt;"",SUM(INDEX(PaymentSchedule3[Interest],1,1):PaymentSchedule3[[#This Row],[Interest]]),"")</f>
        <v>401.56723550248574</v>
      </c>
    </row>
    <row r="75" spans="2:11" ht="24" customHeight="1">
      <c r="B75" s="16">
        <f ca="1">IF(LoanIsGood,IF(ROW()-ROW(PaymentSchedule3[[#Headers],[Payment Number]])&gt;ScheduledNumberOfPayments,"",ROW()-ROW(PaymentSchedule3[[#Headers],[Payment Number]])),"")</f>
        <v>62</v>
      </c>
      <c r="C75" s="17">
        <f ca="1">IF(PaymentSchedule3[[#This Row],[Payment Number]]&lt;&gt;"",EOMONTH(LoanStartDate,ROW(PaymentSchedule3[[#This Row],[Payment Number]])-ROW(PaymentSchedule3[[#Headers],[Payment Number]])-2)+DAY(LoanStartDate),"")</f>
        <v>46363</v>
      </c>
      <c r="D75" s="18">
        <f ca="1">IF(PaymentSchedule3[[#This Row],[Payment Number]]&lt;&gt;"",IF(ROW()-ROW(PaymentSchedule3[[#Headers],[Beginning
Balance]])=1,LoanAmount,INDEX(PaymentSchedule3[Ending
Balance],ROW()-ROW(PaymentSchedule3[[#Headers],[Beginning
Balance]])-1)),"")</f>
        <v>1107.5679495857685</v>
      </c>
      <c r="E75" s="19">
        <f ca="1">IF(PaymentSchedule3[[#This Row],[Payment Number]]&lt;&gt;"",ScheduledPayment,"")</f>
        <v>21.213103047815046</v>
      </c>
      <c r="F75"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5"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75" s="18">
        <f ca="1">IF(PaymentSchedule3[[#This Row],[Payment Number]]&lt;&gt;"",PaymentSchedule3[[#This Row],[Total
Payment]]-PaymentSchedule3[[#This Row],[Interest]],"")</f>
        <v>16.598236591207677</v>
      </c>
      <c r="I75" s="20">
        <f ca="1">IF(PaymentSchedule3[[#This Row],[Payment Number]]&lt;&gt;"",PaymentSchedule3[[#This Row],[Beginning
Balance]]*(InterestRate/PaymentsPerYear),"")</f>
        <v>4.6148664566073689</v>
      </c>
      <c r="J75" s="18">
        <f ca="1">IF(PaymentSchedule3[[#This Row],[Payment Number]]&lt;&gt;"",IF(PaymentSchedule3[[#This Row],[Scheduled Payment]]+PaymentSchedule3[[#This Row],[Extra
Payment]]&lt;=PaymentSchedule3[[#This Row],[Beginning
Balance]],PaymentSchedule3[[#This Row],[Beginning
Balance]]-PaymentSchedule3[[#This Row],[Principal]],0),"")</f>
        <v>1090.9697129945607</v>
      </c>
      <c r="K75" s="20">
        <f ca="1">IF(PaymentSchedule3[[#This Row],[Payment Number]]&lt;&gt;"",SUM(INDEX(PaymentSchedule3[Interest],1,1):PaymentSchedule3[[#This Row],[Interest]]),"")</f>
        <v>406.18210195909313</v>
      </c>
    </row>
    <row r="76" spans="2:11" ht="24" customHeight="1">
      <c r="B76" s="16">
        <f ca="1">IF(LoanIsGood,IF(ROW()-ROW(PaymentSchedule3[[#Headers],[Payment Number]])&gt;ScheduledNumberOfPayments,"",ROW()-ROW(PaymentSchedule3[[#Headers],[Payment Number]])),"")</f>
        <v>63</v>
      </c>
      <c r="C76" s="17">
        <f ca="1">IF(PaymentSchedule3[[#This Row],[Payment Number]]&lt;&gt;"",EOMONTH(LoanStartDate,ROW(PaymentSchedule3[[#This Row],[Payment Number]])-ROW(PaymentSchedule3[[#Headers],[Payment Number]])-2)+DAY(LoanStartDate),"")</f>
        <v>46394</v>
      </c>
      <c r="D76" s="18">
        <f ca="1">IF(PaymentSchedule3[[#This Row],[Payment Number]]&lt;&gt;"",IF(ROW()-ROW(PaymentSchedule3[[#Headers],[Beginning
Balance]])=1,LoanAmount,INDEX(PaymentSchedule3[Ending
Balance],ROW()-ROW(PaymentSchedule3[[#Headers],[Beginning
Balance]])-1)),"")</f>
        <v>1090.9697129945607</v>
      </c>
      <c r="E76" s="19">
        <f ca="1">IF(PaymentSchedule3[[#This Row],[Payment Number]]&lt;&gt;"",ScheduledPayment,"")</f>
        <v>21.213103047815046</v>
      </c>
      <c r="F76"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6"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76" s="18">
        <f ca="1">IF(PaymentSchedule3[[#This Row],[Payment Number]]&lt;&gt;"",PaymentSchedule3[[#This Row],[Total
Payment]]-PaymentSchedule3[[#This Row],[Interest]],"")</f>
        <v>16.66739591033771</v>
      </c>
      <c r="I76" s="20">
        <f ca="1">IF(PaymentSchedule3[[#This Row],[Payment Number]]&lt;&gt;"",PaymentSchedule3[[#This Row],[Beginning
Balance]]*(InterestRate/PaymentsPerYear),"")</f>
        <v>4.5457071374773363</v>
      </c>
      <c r="J76" s="18">
        <f ca="1">IF(PaymentSchedule3[[#This Row],[Payment Number]]&lt;&gt;"",IF(PaymentSchedule3[[#This Row],[Scheduled Payment]]+PaymentSchedule3[[#This Row],[Extra
Payment]]&lt;=PaymentSchedule3[[#This Row],[Beginning
Balance]],PaymentSchedule3[[#This Row],[Beginning
Balance]]-PaymentSchedule3[[#This Row],[Principal]],0),"")</f>
        <v>1074.302317084223</v>
      </c>
      <c r="K76" s="20">
        <f ca="1">IF(PaymentSchedule3[[#This Row],[Payment Number]]&lt;&gt;"",SUM(INDEX(PaymentSchedule3[Interest],1,1):PaymentSchedule3[[#This Row],[Interest]]),"")</f>
        <v>410.72780909657047</v>
      </c>
    </row>
    <row r="77" spans="2:11" ht="24" customHeight="1">
      <c r="B77" s="16">
        <f ca="1">IF(LoanIsGood,IF(ROW()-ROW(PaymentSchedule3[[#Headers],[Payment Number]])&gt;ScheduledNumberOfPayments,"",ROW()-ROW(PaymentSchedule3[[#Headers],[Payment Number]])),"")</f>
        <v>64</v>
      </c>
      <c r="C77" s="17">
        <f ca="1">IF(PaymentSchedule3[[#This Row],[Payment Number]]&lt;&gt;"",EOMONTH(LoanStartDate,ROW(PaymentSchedule3[[#This Row],[Payment Number]])-ROW(PaymentSchedule3[[#Headers],[Payment Number]])-2)+DAY(LoanStartDate),"")</f>
        <v>46425</v>
      </c>
      <c r="D77" s="18">
        <f ca="1">IF(PaymentSchedule3[[#This Row],[Payment Number]]&lt;&gt;"",IF(ROW()-ROW(PaymentSchedule3[[#Headers],[Beginning
Balance]])=1,LoanAmount,INDEX(PaymentSchedule3[Ending
Balance],ROW()-ROW(PaymentSchedule3[[#Headers],[Beginning
Balance]])-1)),"")</f>
        <v>1074.302317084223</v>
      </c>
      <c r="E77" s="19">
        <f ca="1">IF(PaymentSchedule3[[#This Row],[Payment Number]]&lt;&gt;"",ScheduledPayment,"")</f>
        <v>21.213103047815046</v>
      </c>
      <c r="F77"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7"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77" s="18">
        <f ca="1">IF(PaymentSchedule3[[#This Row],[Payment Number]]&lt;&gt;"",PaymentSchedule3[[#This Row],[Total
Payment]]-PaymentSchedule3[[#This Row],[Interest]],"")</f>
        <v>16.736843393297452</v>
      </c>
      <c r="I77" s="20">
        <f ca="1">IF(PaymentSchedule3[[#This Row],[Payment Number]]&lt;&gt;"",PaymentSchedule3[[#This Row],[Beginning
Balance]]*(InterestRate/PaymentsPerYear),"")</f>
        <v>4.4762596545175954</v>
      </c>
      <c r="J77" s="18">
        <f ca="1">IF(PaymentSchedule3[[#This Row],[Payment Number]]&lt;&gt;"",IF(PaymentSchedule3[[#This Row],[Scheduled Payment]]+PaymentSchedule3[[#This Row],[Extra
Payment]]&lt;=PaymentSchedule3[[#This Row],[Beginning
Balance]],PaymentSchedule3[[#This Row],[Beginning
Balance]]-PaymentSchedule3[[#This Row],[Principal]],0),"")</f>
        <v>1057.5654736909255</v>
      </c>
      <c r="K77" s="20">
        <f ca="1">IF(PaymentSchedule3[[#This Row],[Payment Number]]&lt;&gt;"",SUM(INDEX(PaymentSchedule3[Interest],1,1):PaymentSchedule3[[#This Row],[Interest]]),"")</f>
        <v>415.20406875108807</v>
      </c>
    </row>
    <row r="78" spans="2:11" ht="24" customHeight="1">
      <c r="B78" s="16">
        <f ca="1">IF(LoanIsGood,IF(ROW()-ROW(PaymentSchedule3[[#Headers],[Payment Number]])&gt;ScheduledNumberOfPayments,"",ROW()-ROW(PaymentSchedule3[[#Headers],[Payment Number]])),"")</f>
        <v>65</v>
      </c>
      <c r="C78" s="17">
        <f ca="1">IF(PaymentSchedule3[[#This Row],[Payment Number]]&lt;&gt;"",EOMONTH(LoanStartDate,ROW(PaymentSchedule3[[#This Row],[Payment Number]])-ROW(PaymentSchedule3[[#Headers],[Payment Number]])-2)+DAY(LoanStartDate),"")</f>
        <v>46453</v>
      </c>
      <c r="D78" s="18">
        <f ca="1">IF(PaymentSchedule3[[#This Row],[Payment Number]]&lt;&gt;"",IF(ROW()-ROW(PaymentSchedule3[[#Headers],[Beginning
Balance]])=1,LoanAmount,INDEX(PaymentSchedule3[Ending
Balance],ROW()-ROW(PaymentSchedule3[[#Headers],[Beginning
Balance]])-1)),"")</f>
        <v>1057.5654736909255</v>
      </c>
      <c r="E78" s="19">
        <f ca="1">IF(PaymentSchedule3[[#This Row],[Payment Number]]&lt;&gt;"",ScheduledPayment,"")</f>
        <v>21.213103047815046</v>
      </c>
      <c r="F78"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8"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78" s="18">
        <f ca="1">IF(PaymentSchedule3[[#This Row],[Payment Number]]&lt;&gt;"",PaymentSchedule3[[#This Row],[Total
Payment]]-PaymentSchedule3[[#This Row],[Interest]],"")</f>
        <v>16.806580240769524</v>
      </c>
      <c r="I78" s="20">
        <f ca="1">IF(PaymentSchedule3[[#This Row],[Payment Number]]&lt;&gt;"",PaymentSchedule3[[#This Row],[Beginning
Balance]]*(InterestRate/PaymentsPerYear),"")</f>
        <v>4.4065228070455227</v>
      </c>
      <c r="J78" s="18">
        <f ca="1">IF(PaymentSchedule3[[#This Row],[Payment Number]]&lt;&gt;"",IF(PaymentSchedule3[[#This Row],[Scheduled Payment]]+PaymentSchedule3[[#This Row],[Extra
Payment]]&lt;=PaymentSchedule3[[#This Row],[Beginning
Balance]],PaymentSchedule3[[#This Row],[Beginning
Balance]]-PaymentSchedule3[[#This Row],[Principal]],0),"")</f>
        <v>1040.7588934501559</v>
      </c>
      <c r="K78" s="20">
        <f ca="1">IF(PaymentSchedule3[[#This Row],[Payment Number]]&lt;&gt;"",SUM(INDEX(PaymentSchedule3[Interest],1,1):PaymentSchedule3[[#This Row],[Interest]]),"")</f>
        <v>419.61059155813359</v>
      </c>
    </row>
    <row r="79" spans="2:11" ht="24" customHeight="1">
      <c r="B79" s="16">
        <f ca="1">IF(LoanIsGood,IF(ROW()-ROW(PaymentSchedule3[[#Headers],[Payment Number]])&gt;ScheduledNumberOfPayments,"",ROW()-ROW(PaymentSchedule3[[#Headers],[Payment Number]])),"")</f>
        <v>66</v>
      </c>
      <c r="C79" s="17">
        <f ca="1">IF(PaymentSchedule3[[#This Row],[Payment Number]]&lt;&gt;"",EOMONTH(LoanStartDate,ROW(PaymentSchedule3[[#This Row],[Payment Number]])-ROW(PaymentSchedule3[[#Headers],[Payment Number]])-2)+DAY(LoanStartDate),"")</f>
        <v>46484</v>
      </c>
      <c r="D79" s="18">
        <f ca="1">IF(PaymentSchedule3[[#This Row],[Payment Number]]&lt;&gt;"",IF(ROW()-ROW(PaymentSchedule3[[#Headers],[Beginning
Balance]])=1,LoanAmount,INDEX(PaymentSchedule3[Ending
Balance],ROW()-ROW(PaymentSchedule3[[#Headers],[Beginning
Balance]])-1)),"")</f>
        <v>1040.7588934501559</v>
      </c>
      <c r="E79" s="19">
        <f ca="1">IF(PaymentSchedule3[[#This Row],[Payment Number]]&lt;&gt;"",ScheduledPayment,"")</f>
        <v>21.213103047815046</v>
      </c>
      <c r="F79"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9"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79" s="18">
        <f ca="1">IF(PaymentSchedule3[[#This Row],[Payment Number]]&lt;&gt;"",PaymentSchedule3[[#This Row],[Total
Payment]]-PaymentSchedule3[[#This Row],[Interest]],"")</f>
        <v>16.876607658439397</v>
      </c>
      <c r="I79" s="20">
        <f ca="1">IF(PaymentSchedule3[[#This Row],[Payment Number]]&lt;&gt;"",PaymentSchedule3[[#This Row],[Beginning
Balance]]*(InterestRate/PaymentsPerYear),"")</f>
        <v>4.3364953893756493</v>
      </c>
      <c r="J79" s="18">
        <f ca="1">IF(PaymentSchedule3[[#This Row],[Payment Number]]&lt;&gt;"",IF(PaymentSchedule3[[#This Row],[Scheduled Payment]]+PaymentSchedule3[[#This Row],[Extra
Payment]]&lt;=PaymentSchedule3[[#This Row],[Beginning
Balance]],PaymentSchedule3[[#This Row],[Beginning
Balance]]-PaymentSchedule3[[#This Row],[Principal]],0),"")</f>
        <v>1023.8822857917165</v>
      </c>
      <c r="K79" s="20">
        <f ca="1">IF(PaymentSchedule3[[#This Row],[Payment Number]]&lt;&gt;"",SUM(INDEX(PaymentSchedule3[Interest],1,1):PaymentSchedule3[[#This Row],[Interest]]),"")</f>
        <v>423.94708694750926</v>
      </c>
    </row>
    <row r="80" spans="2:11" ht="24" customHeight="1">
      <c r="B80" s="16">
        <f ca="1">IF(LoanIsGood,IF(ROW()-ROW(PaymentSchedule3[[#Headers],[Payment Number]])&gt;ScheduledNumberOfPayments,"",ROW()-ROW(PaymentSchedule3[[#Headers],[Payment Number]])),"")</f>
        <v>67</v>
      </c>
      <c r="C80" s="17">
        <f ca="1">IF(PaymentSchedule3[[#This Row],[Payment Number]]&lt;&gt;"",EOMONTH(LoanStartDate,ROW(PaymentSchedule3[[#This Row],[Payment Number]])-ROW(PaymentSchedule3[[#Headers],[Payment Number]])-2)+DAY(LoanStartDate),"")</f>
        <v>46514</v>
      </c>
      <c r="D80" s="18">
        <f ca="1">IF(PaymentSchedule3[[#This Row],[Payment Number]]&lt;&gt;"",IF(ROW()-ROW(PaymentSchedule3[[#Headers],[Beginning
Balance]])=1,LoanAmount,INDEX(PaymentSchedule3[Ending
Balance],ROW()-ROW(PaymentSchedule3[[#Headers],[Beginning
Balance]])-1)),"")</f>
        <v>1023.8822857917165</v>
      </c>
      <c r="E80" s="19">
        <f ca="1">IF(PaymentSchedule3[[#This Row],[Payment Number]]&lt;&gt;"",ScheduledPayment,"")</f>
        <v>21.213103047815046</v>
      </c>
      <c r="F80"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0"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80" s="18">
        <f ca="1">IF(PaymentSchedule3[[#This Row],[Payment Number]]&lt;&gt;"",PaymentSchedule3[[#This Row],[Total
Payment]]-PaymentSchedule3[[#This Row],[Interest]],"")</f>
        <v>16.946926857016226</v>
      </c>
      <c r="I80" s="20">
        <f ca="1">IF(PaymentSchedule3[[#This Row],[Payment Number]]&lt;&gt;"",PaymentSchedule3[[#This Row],[Beginning
Balance]]*(InterestRate/PaymentsPerYear),"")</f>
        <v>4.2661761907988192</v>
      </c>
      <c r="J80" s="18">
        <f ca="1">IF(PaymentSchedule3[[#This Row],[Payment Number]]&lt;&gt;"",IF(PaymentSchedule3[[#This Row],[Scheduled Payment]]+PaymentSchedule3[[#This Row],[Extra
Payment]]&lt;=PaymentSchedule3[[#This Row],[Beginning
Balance]],PaymentSchedule3[[#This Row],[Beginning
Balance]]-PaymentSchedule3[[#This Row],[Principal]],0),"")</f>
        <v>1006.9353589347003</v>
      </c>
      <c r="K80" s="20">
        <f ca="1">IF(PaymentSchedule3[[#This Row],[Payment Number]]&lt;&gt;"",SUM(INDEX(PaymentSchedule3[Interest],1,1):PaymentSchedule3[[#This Row],[Interest]]),"")</f>
        <v>428.21326313830809</v>
      </c>
    </row>
    <row r="81" spans="2:11" ht="24" customHeight="1">
      <c r="B81" s="16">
        <f ca="1">IF(LoanIsGood,IF(ROW()-ROW(PaymentSchedule3[[#Headers],[Payment Number]])&gt;ScheduledNumberOfPayments,"",ROW()-ROW(PaymentSchedule3[[#Headers],[Payment Number]])),"")</f>
        <v>68</v>
      </c>
      <c r="C81" s="17">
        <f ca="1">IF(PaymentSchedule3[[#This Row],[Payment Number]]&lt;&gt;"",EOMONTH(LoanStartDate,ROW(PaymentSchedule3[[#This Row],[Payment Number]])-ROW(PaymentSchedule3[[#Headers],[Payment Number]])-2)+DAY(LoanStartDate),"")</f>
        <v>46545</v>
      </c>
      <c r="D81" s="18">
        <f ca="1">IF(PaymentSchedule3[[#This Row],[Payment Number]]&lt;&gt;"",IF(ROW()-ROW(PaymentSchedule3[[#Headers],[Beginning
Balance]])=1,LoanAmount,INDEX(PaymentSchedule3[Ending
Balance],ROW()-ROW(PaymentSchedule3[[#Headers],[Beginning
Balance]])-1)),"")</f>
        <v>1006.9353589347003</v>
      </c>
      <c r="E81" s="19">
        <f ca="1">IF(PaymentSchedule3[[#This Row],[Payment Number]]&lt;&gt;"",ScheduledPayment,"")</f>
        <v>21.213103047815046</v>
      </c>
      <c r="F81"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1"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81" s="18">
        <f ca="1">IF(PaymentSchedule3[[#This Row],[Payment Number]]&lt;&gt;"",PaymentSchedule3[[#This Row],[Total
Payment]]-PaymentSchedule3[[#This Row],[Interest]],"")</f>
        <v>17.017539052253795</v>
      </c>
      <c r="I81" s="20">
        <f ca="1">IF(PaymentSchedule3[[#This Row],[Payment Number]]&lt;&gt;"",PaymentSchedule3[[#This Row],[Beginning
Balance]]*(InterestRate/PaymentsPerYear),"")</f>
        <v>4.1955639955612511</v>
      </c>
      <c r="J81" s="18">
        <f ca="1">IF(PaymentSchedule3[[#This Row],[Payment Number]]&lt;&gt;"",IF(PaymentSchedule3[[#This Row],[Scheduled Payment]]+PaymentSchedule3[[#This Row],[Extra
Payment]]&lt;=PaymentSchedule3[[#This Row],[Beginning
Balance]],PaymentSchedule3[[#This Row],[Beginning
Balance]]-PaymentSchedule3[[#This Row],[Principal]],0),"")</f>
        <v>989.91781988244645</v>
      </c>
      <c r="K81" s="20">
        <f ca="1">IF(PaymentSchedule3[[#This Row],[Payment Number]]&lt;&gt;"",SUM(INDEX(PaymentSchedule3[Interest],1,1):PaymentSchedule3[[#This Row],[Interest]]),"")</f>
        <v>432.40882713386935</v>
      </c>
    </row>
    <row r="82" spans="2:11" ht="24" customHeight="1">
      <c r="B82" s="16">
        <f ca="1">IF(LoanIsGood,IF(ROW()-ROW(PaymentSchedule3[[#Headers],[Payment Number]])&gt;ScheduledNumberOfPayments,"",ROW()-ROW(PaymentSchedule3[[#Headers],[Payment Number]])),"")</f>
        <v>69</v>
      </c>
      <c r="C82" s="17">
        <f ca="1">IF(PaymentSchedule3[[#This Row],[Payment Number]]&lt;&gt;"",EOMONTH(LoanStartDate,ROW(PaymentSchedule3[[#This Row],[Payment Number]])-ROW(PaymentSchedule3[[#Headers],[Payment Number]])-2)+DAY(LoanStartDate),"")</f>
        <v>46575</v>
      </c>
      <c r="D82" s="18">
        <f ca="1">IF(PaymentSchedule3[[#This Row],[Payment Number]]&lt;&gt;"",IF(ROW()-ROW(PaymentSchedule3[[#Headers],[Beginning
Balance]])=1,LoanAmount,INDEX(PaymentSchedule3[Ending
Balance],ROW()-ROW(PaymentSchedule3[[#Headers],[Beginning
Balance]])-1)),"")</f>
        <v>989.91781988244645</v>
      </c>
      <c r="E82" s="19">
        <f ca="1">IF(PaymentSchedule3[[#This Row],[Payment Number]]&lt;&gt;"",ScheduledPayment,"")</f>
        <v>21.213103047815046</v>
      </c>
      <c r="F82"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2"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82" s="18">
        <f ca="1">IF(PaymentSchedule3[[#This Row],[Payment Number]]&lt;&gt;"",PaymentSchedule3[[#This Row],[Total
Payment]]-PaymentSchedule3[[#This Row],[Interest]],"")</f>
        <v>17.088445464971521</v>
      </c>
      <c r="I82" s="20">
        <f ca="1">IF(PaymentSchedule3[[#This Row],[Payment Number]]&lt;&gt;"",PaymentSchedule3[[#This Row],[Beginning
Balance]]*(InterestRate/PaymentsPerYear),"")</f>
        <v>4.1246575828435272</v>
      </c>
      <c r="J82" s="18">
        <f ca="1">IF(PaymentSchedule3[[#This Row],[Payment Number]]&lt;&gt;"",IF(PaymentSchedule3[[#This Row],[Scheduled Payment]]+PaymentSchedule3[[#This Row],[Extra
Payment]]&lt;=PaymentSchedule3[[#This Row],[Beginning
Balance]],PaymentSchedule3[[#This Row],[Beginning
Balance]]-PaymentSchedule3[[#This Row],[Principal]],0),"")</f>
        <v>972.82937441747492</v>
      </c>
      <c r="K82" s="20">
        <f ca="1">IF(PaymentSchedule3[[#This Row],[Payment Number]]&lt;&gt;"",SUM(INDEX(PaymentSchedule3[Interest],1,1):PaymentSchedule3[[#This Row],[Interest]]),"")</f>
        <v>436.53348471671291</v>
      </c>
    </row>
    <row r="83" spans="2:11" ht="24" customHeight="1">
      <c r="B83" s="16">
        <f ca="1">IF(LoanIsGood,IF(ROW()-ROW(PaymentSchedule3[[#Headers],[Payment Number]])&gt;ScheduledNumberOfPayments,"",ROW()-ROW(PaymentSchedule3[[#Headers],[Payment Number]])),"")</f>
        <v>70</v>
      </c>
      <c r="C83" s="17">
        <f ca="1">IF(PaymentSchedule3[[#This Row],[Payment Number]]&lt;&gt;"",EOMONTH(LoanStartDate,ROW(PaymentSchedule3[[#This Row],[Payment Number]])-ROW(PaymentSchedule3[[#Headers],[Payment Number]])-2)+DAY(LoanStartDate),"")</f>
        <v>46606</v>
      </c>
      <c r="D83" s="18">
        <f ca="1">IF(PaymentSchedule3[[#This Row],[Payment Number]]&lt;&gt;"",IF(ROW()-ROW(PaymentSchedule3[[#Headers],[Beginning
Balance]])=1,LoanAmount,INDEX(PaymentSchedule3[Ending
Balance],ROW()-ROW(PaymentSchedule3[[#Headers],[Beginning
Balance]])-1)),"")</f>
        <v>972.82937441747492</v>
      </c>
      <c r="E83" s="19">
        <f ca="1">IF(PaymentSchedule3[[#This Row],[Payment Number]]&lt;&gt;"",ScheduledPayment,"")</f>
        <v>21.213103047815046</v>
      </c>
      <c r="F83"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3"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83" s="18">
        <f ca="1">IF(PaymentSchedule3[[#This Row],[Payment Number]]&lt;&gt;"",PaymentSchedule3[[#This Row],[Total
Payment]]-PaymentSchedule3[[#This Row],[Interest]],"")</f>
        <v>17.159647321075568</v>
      </c>
      <c r="I83" s="20">
        <f ca="1">IF(PaymentSchedule3[[#This Row],[Payment Number]]&lt;&gt;"",PaymentSchedule3[[#This Row],[Beginning
Balance]]*(InterestRate/PaymentsPerYear),"")</f>
        <v>4.0534557267394788</v>
      </c>
      <c r="J83" s="18">
        <f ca="1">IF(PaymentSchedule3[[#This Row],[Payment Number]]&lt;&gt;"",IF(PaymentSchedule3[[#This Row],[Scheduled Payment]]+PaymentSchedule3[[#This Row],[Extra
Payment]]&lt;=PaymentSchedule3[[#This Row],[Beginning
Balance]],PaymentSchedule3[[#This Row],[Beginning
Balance]]-PaymentSchedule3[[#This Row],[Principal]],0),"")</f>
        <v>955.66972709639936</v>
      </c>
      <c r="K83" s="20">
        <f ca="1">IF(PaymentSchedule3[[#This Row],[Payment Number]]&lt;&gt;"",SUM(INDEX(PaymentSchedule3[Interest],1,1):PaymentSchedule3[[#This Row],[Interest]]),"")</f>
        <v>440.58694044345236</v>
      </c>
    </row>
    <row r="84" spans="2:11" ht="24" customHeight="1">
      <c r="B84" s="16">
        <f ca="1">IF(LoanIsGood,IF(ROW()-ROW(PaymentSchedule3[[#Headers],[Payment Number]])&gt;ScheduledNumberOfPayments,"",ROW()-ROW(PaymentSchedule3[[#Headers],[Payment Number]])),"")</f>
        <v>71</v>
      </c>
      <c r="C84" s="17">
        <f ca="1">IF(PaymentSchedule3[[#This Row],[Payment Number]]&lt;&gt;"",EOMONTH(LoanStartDate,ROW(PaymentSchedule3[[#This Row],[Payment Number]])-ROW(PaymentSchedule3[[#Headers],[Payment Number]])-2)+DAY(LoanStartDate),"")</f>
        <v>46637</v>
      </c>
      <c r="D84" s="18">
        <f ca="1">IF(PaymentSchedule3[[#This Row],[Payment Number]]&lt;&gt;"",IF(ROW()-ROW(PaymentSchedule3[[#Headers],[Beginning
Balance]])=1,LoanAmount,INDEX(PaymentSchedule3[Ending
Balance],ROW()-ROW(PaymentSchedule3[[#Headers],[Beginning
Balance]])-1)),"")</f>
        <v>955.66972709639936</v>
      </c>
      <c r="E84" s="19">
        <f ca="1">IF(PaymentSchedule3[[#This Row],[Payment Number]]&lt;&gt;"",ScheduledPayment,"")</f>
        <v>21.213103047815046</v>
      </c>
      <c r="F84"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4"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84" s="18">
        <f ca="1">IF(PaymentSchedule3[[#This Row],[Payment Number]]&lt;&gt;"",PaymentSchedule3[[#This Row],[Total
Payment]]-PaymentSchedule3[[#This Row],[Interest]],"")</f>
        <v>17.231145851580049</v>
      </c>
      <c r="I84" s="20">
        <f ca="1">IF(PaymentSchedule3[[#This Row],[Payment Number]]&lt;&gt;"",PaymentSchedule3[[#This Row],[Beginning
Balance]]*(InterestRate/PaymentsPerYear),"")</f>
        <v>3.9819571962349971</v>
      </c>
      <c r="J84" s="18">
        <f ca="1">IF(PaymentSchedule3[[#This Row],[Payment Number]]&lt;&gt;"",IF(PaymentSchedule3[[#This Row],[Scheduled Payment]]+PaymentSchedule3[[#This Row],[Extra
Payment]]&lt;=PaymentSchedule3[[#This Row],[Beginning
Balance]],PaymentSchedule3[[#This Row],[Beginning
Balance]]-PaymentSchedule3[[#This Row],[Principal]],0),"")</f>
        <v>938.43858124481926</v>
      </c>
      <c r="K84" s="20">
        <f ca="1">IF(PaymentSchedule3[[#This Row],[Payment Number]]&lt;&gt;"",SUM(INDEX(PaymentSchedule3[Interest],1,1):PaymentSchedule3[[#This Row],[Interest]]),"")</f>
        <v>444.56889763968735</v>
      </c>
    </row>
    <row r="85" spans="2:11" ht="24" customHeight="1">
      <c r="B85" s="16">
        <f ca="1">IF(LoanIsGood,IF(ROW()-ROW(PaymentSchedule3[[#Headers],[Payment Number]])&gt;ScheduledNumberOfPayments,"",ROW()-ROW(PaymentSchedule3[[#Headers],[Payment Number]])),"")</f>
        <v>72</v>
      </c>
      <c r="C85" s="17">
        <f ca="1">IF(PaymentSchedule3[[#This Row],[Payment Number]]&lt;&gt;"",EOMONTH(LoanStartDate,ROW(PaymentSchedule3[[#This Row],[Payment Number]])-ROW(PaymentSchedule3[[#Headers],[Payment Number]])-2)+DAY(LoanStartDate),"")</f>
        <v>46667</v>
      </c>
      <c r="D85" s="18">
        <f ca="1">IF(PaymentSchedule3[[#This Row],[Payment Number]]&lt;&gt;"",IF(ROW()-ROW(PaymentSchedule3[[#Headers],[Beginning
Balance]])=1,LoanAmount,INDEX(PaymentSchedule3[Ending
Balance],ROW()-ROW(PaymentSchedule3[[#Headers],[Beginning
Balance]])-1)),"")</f>
        <v>938.43858124481926</v>
      </c>
      <c r="E85" s="19">
        <f ca="1">IF(PaymentSchedule3[[#This Row],[Payment Number]]&lt;&gt;"",ScheduledPayment,"")</f>
        <v>21.213103047815046</v>
      </c>
      <c r="F85"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5"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85" s="18">
        <f ca="1">IF(PaymentSchedule3[[#This Row],[Payment Number]]&lt;&gt;"",PaymentSchedule3[[#This Row],[Total
Payment]]-PaymentSchedule3[[#This Row],[Interest]],"")</f>
        <v>17.302942292628298</v>
      </c>
      <c r="I85" s="20">
        <f ca="1">IF(PaymentSchedule3[[#This Row],[Payment Number]]&lt;&gt;"",PaymentSchedule3[[#This Row],[Beginning
Balance]]*(InterestRate/PaymentsPerYear),"")</f>
        <v>3.9101607551867468</v>
      </c>
      <c r="J85" s="18">
        <f ca="1">IF(PaymentSchedule3[[#This Row],[Payment Number]]&lt;&gt;"",IF(PaymentSchedule3[[#This Row],[Scheduled Payment]]+PaymentSchedule3[[#This Row],[Extra
Payment]]&lt;=PaymentSchedule3[[#This Row],[Beginning
Balance]],PaymentSchedule3[[#This Row],[Beginning
Balance]]-PaymentSchedule3[[#This Row],[Principal]],0),"")</f>
        <v>921.13563895219102</v>
      </c>
      <c r="K85" s="20">
        <f ca="1">IF(PaymentSchedule3[[#This Row],[Payment Number]]&lt;&gt;"",SUM(INDEX(PaymentSchedule3[Interest],1,1):PaymentSchedule3[[#This Row],[Interest]]),"")</f>
        <v>448.47905839487407</v>
      </c>
    </row>
    <row r="86" spans="2:11" ht="24" customHeight="1">
      <c r="B86" s="16">
        <f ca="1">IF(LoanIsGood,IF(ROW()-ROW(PaymentSchedule3[[#Headers],[Payment Number]])&gt;ScheduledNumberOfPayments,"",ROW()-ROW(PaymentSchedule3[[#Headers],[Payment Number]])),"")</f>
        <v>73</v>
      </c>
      <c r="C86" s="17">
        <f ca="1">IF(PaymentSchedule3[[#This Row],[Payment Number]]&lt;&gt;"",EOMONTH(LoanStartDate,ROW(PaymentSchedule3[[#This Row],[Payment Number]])-ROW(PaymentSchedule3[[#Headers],[Payment Number]])-2)+DAY(LoanStartDate),"")</f>
        <v>46698</v>
      </c>
      <c r="D86" s="18">
        <f ca="1">IF(PaymentSchedule3[[#This Row],[Payment Number]]&lt;&gt;"",IF(ROW()-ROW(PaymentSchedule3[[#Headers],[Beginning
Balance]])=1,LoanAmount,INDEX(PaymentSchedule3[Ending
Balance],ROW()-ROW(PaymentSchedule3[[#Headers],[Beginning
Balance]])-1)),"")</f>
        <v>921.13563895219102</v>
      </c>
      <c r="E86" s="19">
        <f ca="1">IF(PaymentSchedule3[[#This Row],[Payment Number]]&lt;&gt;"",ScheduledPayment,"")</f>
        <v>21.213103047815046</v>
      </c>
      <c r="F86"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6"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86" s="18">
        <f ca="1">IF(PaymentSchedule3[[#This Row],[Payment Number]]&lt;&gt;"",PaymentSchedule3[[#This Row],[Total
Payment]]-PaymentSchedule3[[#This Row],[Interest]],"")</f>
        <v>17.375037885514249</v>
      </c>
      <c r="I86" s="20">
        <f ca="1">IF(PaymentSchedule3[[#This Row],[Payment Number]]&lt;&gt;"",PaymentSchedule3[[#This Row],[Beginning
Balance]]*(InterestRate/PaymentsPerYear),"")</f>
        <v>3.8380651623007958</v>
      </c>
      <c r="J86" s="18">
        <f ca="1">IF(PaymentSchedule3[[#This Row],[Payment Number]]&lt;&gt;"",IF(PaymentSchedule3[[#This Row],[Scheduled Payment]]+PaymentSchedule3[[#This Row],[Extra
Payment]]&lt;=PaymentSchedule3[[#This Row],[Beginning
Balance]],PaymentSchedule3[[#This Row],[Beginning
Balance]]-PaymentSchedule3[[#This Row],[Principal]],0),"")</f>
        <v>903.76060106667671</v>
      </c>
      <c r="K86" s="20">
        <f ca="1">IF(PaymentSchedule3[[#This Row],[Payment Number]]&lt;&gt;"",SUM(INDEX(PaymentSchedule3[Interest],1,1):PaymentSchedule3[[#This Row],[Interest]]),"")</f>
        <v>452.31712355717485</v>
      </c>
    </row>
    <row r="87" spans="2:11" ht="24" customHeight="1">
      <c r="B87" s="16">
        <f ca="1">IF(LoanIsGood,IF(ROW()-ROW(PaymentSchedule3[[#Headers],[Payment Number]])&gt;ScheduledNumberOfPayments,"",ROW()-ROW(PaymentSchedule3[[#Headers],[Payment Number]])),"")</f>
        <v>74</v>
      </c>
      <c r="C87" s="17">
        <f ca="1">IF(PaymentSchedule3[[#This Row],[Payment Number]]&lt;&gt;"",EOMONTH(LoanStartDate,ROW(PaymentSchedule3[[#This Row],[Payment Number]])-ROW(PaymentSchedule3[[#Headers],[Payment Number]])-2)+DAY(LoanStartDate),"")</f>
        <v>46728</v>
      </c>
      <c r="D87" s="18">
        <f ca="1">IF(PaymentSchedule3[[#This Row],[Payment Number]]&lt;&gt;"",IF(ROW()-ROW(PaymentSchedule3[[#Headers],[Beginning
Balance]])=1,LoanAmount,INDEX(PaymentSchedule3[Ending
Balance],ROW()-ROW(PaymentSchedule3[[#Headers],[Beginning
Balance]])-1)),"")</f>
        <v>903.76060106667671</v>
      </c>
      <c r="E87" s="19">
        <f ca="1">IF(PaymentSchedule3[[#This Row],[Payment Number]]&lt;&gt;"",ScheduledPayment,"")</f>
        <v>21.213103047815046</v>
      </c>
      <c r="F87"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7"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87" s="18">
        <f ca="1">IF(PaymentSchedule3[[#This Row],[Payment Number]]&lt;&gt;"",PaymentSchedule3[[#This Row],[Total
Payment]]-PaymentSchedule3[[#This Row],[Interest]],"")</f>
        <v>17.447433876703894</v>
      </c>
      <c r="I87" s="20">
        <f ca="1">IF(PaymentSchedule3[[#This Row],[Payment Number]]&lt;&gt;"",PaymentSchedule3[[#This Row],[Beginning
Balance]]*(InterestRate/PaymentsPerYear),"")</f>
        <v>3.7656691711111527</v>
      </c>
      <c r="J87" s="18">
        <f ca="1">IF(PaymentSchedule3[[#This Row],[Payment Number]]&lt;&gt;"",IF(PaymentSchedule3[[#This Row],[Scheduled Payment]]+PaymentSchedule3[[#This Row],[Extra
Payment]]&lt;=PaymentSchedule3[[#This Row],[Beginning
Balance]],PaymentSchedule3[[#This Row],[Beginning
Balance]]-PaymentSchedule3[[#This Row],[Principal]],0),"")</f>
        <v>886.31316718997277</v>
      </c>
      <c r="K87" s="20">
        <f ca="1">IF(PaymentSchedule3[[#This Row],[Payment Number]]&lt;&gt;"",SUM(INDEX(PaymentSchedule3[Interest],1,1):PaymentSchedule3[[#This Row],[Interest]]),"")</f>
        <v>456.08279272828599</v>
      </c>
    </row>
    <row r="88" spans="2:11" ht="24" customHeight="1">
      <c r="B88" s="16">
        <f ca="1">IF(LoanIsGood,IF(ROW()-ROW(PaymentSchedule3[[#Headers],[Payment Number]])&gt;ScheduledNumberOfPayments,"",ROW()-ROW(PaymentSchedule3[[#Headers],[Payment Number]])),"")</f>
        <v>75</v>
      </c>
      <c r="C88" s="17">
        <f ca="1">IF(PaymentSchedule3[[#This Row],[Payment Number]]&lt;&gt;"",EOMONTH(LoanStartDate,ROW(PaymentSchedule3[[#This Row],[Payment Number]])-ROW(PaymentSchedule3[[#Headers],[Payment Number]])-2)+DAY(LoanStartDate),"")</f>
        <v>46759</v>
      </c>
      <c r="D88" s="18">
        <f ca="1">IF(PaymentSchedule3[[#This Row],[Payment Number]]&lt;&gt;"",IF(ROW()-ROW(PaymentSchedule3[[#Headers],[Beginning
Balance]])=1,LoanAmount,INDEX(PaymentSchedule3[Ending
Balance],ROW()-ROW(PaymentSchedule3[[#Headers],[Beginning
Balance]])-1)),"")</f>
        <v>886.31316718997277</v>
      </c>
      <c r="E88" s="19">
        <f ca="1">IF(PaymentSchedule3[[#This Row],[Payment Number]]&lt;&gt;"",ScheduledPayment,"")</f>
        <v>21.213103047815046</v>
      </c>
      <c r="F88"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8"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88" s="18">
        <f ca="1">IF(PaymentSchedule3[[#This Row],[Payment Number]]&lt;&gt;"",PaymentSchedule3[[#This Row],[Total
Payment]]-PaymentSchedule3[[#This Row],[Interest]],"")</f>
        <v>17.520131517856825</v>
      </c>
      <c r="I88" s="20">
        <f ca="1">IF(PaymentSchedule3[[#This Row],[Payment Number]]&lt;&gt;"",PaymentSchedule3[[#This Row],[Beginning
Balance]]*(InterestRate/PaymentsPerYear),"")</f>
        <v>3.69297152995822</v>
      </c>
      <c r="J88" s="18">
        <f ca="1">IF(PaymentSchedule3[[#This Row],[Payment Number]]&lt;&gt;"",IF(PaymentSchedule3[[#This Row],[Scheduled Payment]]+PaymentSchedule3[[#This Row],[Extra
Payment]]&lt;=PaymentSchedule3[[#This Row],[Beginning
Balance]],PaymentSchedule3[[#This Row],[Beginning
Balance]]-PaymentSchedule3[[#This Row],[Principal]],0),"")</f>
        <v>868.79303567211593</v>
      </c>
      <c r="K88" s="20">
        <f ca="1">IF(PaymentSchedule3[[#This Row],[Payment Number]]&lt;&gt;"",SUM(INDEX(PaymentSchedule3[Interest],1,1):PaymentSchedule3[[#This Row],[Interest]]),"")</f>
        <v>459.77576425824424</v>
      </c>
    </row>
    <row r="89" spans="2:11" ht="24" customHeight="1">
      <c r="B89" s="16">
        <f ca="1">IF(LoanIsGood,IF(ROW()-ROW(PaymentSchedule3[[#Headers],[Payment Number]])&gt;ScheduledNumberOfPayments,"",ROW()-ROW(PaymentSchedule3[[#Headers],[Payment Number]])),"")</f>
        <v>76</v>
      </c>
      <c r="C89" s="17">
        <f ca="1">IF(PaymentSchedule3[[#This Row],[Payment Number]]&lt;&gt;"",EOMONTH(LoanStartDate,ROW(PaymentSchedule3[[#This Row],[Payment Number]])-ROW(PaymentSchedule3[[#Headers],[Payment Number]])-2)+DAY(LoanStartDate),"")</f>
        <v>46790</v>
      </c>
      <c r="D89" s="18">
        <f ca="1">IF(PaymentSchedule3[[#This Row],[Payment Number]]&lt;&gt;"",IF(ROW()-ROW(PaymentSchedule3[[#Headers],[Beginning
Balance]])=1,LoanAmount,INDEX(PaymentSchedule3[Ending
Balance],ROW()-ROW(PaymentSchedule3[[#Headers],[Beginning
Balance]])-1)),"")</f>
        <v>868.79303567211593</v>
      </c>
      <c r="E89" s="19">
        <f ca="1">IF(PaymentSchedule3[[#This Row],[Payment Number]]&lt;&gt;"",ScheduledPayment,"")</f>
        <v>21.213103047815046</v>
      </c>
      <c r="F89"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9"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89" s="18">
        <f ca="1">IF(PaymentSchedule3[[#This Row],[Payment Number]]&lt;&gt;"",PaymentSchedule3[[#This Row],[Total
Payment]]-PaymentSchedule3[[#This Row],[Interest]],"")</f>
        <v>17.593132065847897</v>
      </c>
      <c r="I89" s="20">
        <f ca="1">IF(PaymentSchedule3[[#This Row],[Payment Number]]&lt;&gt;"",PaymentSchedule3[[#This Row],[Beginning
Balance]]*(InterestRate/PaymentsPerYear),"")</f>
        <v>3.6199709819671497</v>
      </c>
      <c r="J89" s="18">
        <f ca="1">IF(PaymentSchedule3[[#This Row],[Payment Number]]&lt;&gt;"",IF(PaymentSchedule3[[#This Row],[Scheduled Payment]]+PaymentSchedule3[[#This Row],[Extra
Payment]]&lt;=PaymentSchedule3[[#This Row],[Beginning
Balance]],PaymentSchedule3[[#This Row],[Beginning
Balance]]-PaymentSchedule3[[#This Row],[Principal]],0),"")</f>
        <v>851.19990360626798</v>
      </c>
      <c r="K89" s="20">
        <f ca="1">IF(PaymentSchedule3[[#This Row],[Payment Number]]&lt;&gt;"",SUM(INDEX(PaymentSchedule3[Interest],1,1):PaymentSchedule3[[#This Row],[Interest]]),"")</f>
        <v>463.39573524021137</v>
      </c>
    </row>
    <row r="90" spans="2:11" ht="24" customHeight="1">
      <c r="B90" s="16">
        <f ca="1">IF(LoanIsGood,IF(ROW()-ROW(PaymentSchedule3[[#Headers],[Payment Number]])&gt;ScheduledNumberOfPayments,"",ROW()-ROW(PaymentSchedule3[[#Headers],[Payment Number]])),"")</f>
        <v>77</v>
      </c>
      <c r="C90" s="17">
        <f ca="1">IF(PaymentSchedule3[[#This Row],[Payment Number]]&lt;&gt;"",EOMONTH(LoanStartDate,ROW(PaymentSchedule3[[#This Row],[Payment Number]])-ROW(PaymentSchedule3[[#Headers],[Payment Number]])-2)+DAY(LoanStartDate),"")</f>
        <v>46819</v>
      </c>
      <c r="D90" s="18">
        <f ca="1">IF(PaymentSchedule3[[#This Row],[Payment Number]]&lt;&gt;"",IF(ROW()-ROW(PaymentSchedule3[[#Headers],[Beginning
Balance]])=1,LoanAmount,INDEX(PaymentSchedule3[Ending
Balance],ROW()-ROW(PaymentSchedule3[[#Headers],[Beginning
Balance]])-1)),"")</f>
        <v>851.19990360626798</v>
      </c>
      <c r="E90" s="19">
        <f ca="1">IF(PaymentSchedule3[[#This Row],[Payment Number]]&lt;&gt;"",ScheduledPayment,"")</f>
        <v>21.213103047815046</v>
      </c>
      <c r="F90"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0"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90" s="18">
        <f ca="1">IF(PaymentSchedule3[[#This Row],[Payment Number]]&lt;&gt;"",PaymentSchedule3[[#This Row],[Total
Payment]]-PaymentSchedule3[[#This Row],[Interest]],"")</f>
        <v>17.666436782788928</v>
      </c>
      <c r="I90" s="20">
        <f ca="1">IF(PaymentSchedule3[[#This Row],[Payment Number]]&lt;&gt;"",PaymentSchedule3[[#This Row],[Beginning
Balance]]*(InterestRate/PaymentsPerYear),"")</f>
        <v>3.5466662650261167</v>
      </c>
      <c r="J90" s="18">
        <f ca="1">IF(PaymentSchedule3[[#This Row],[Payment Number]]&lt;&gt;"",IF(PaymentSchedule3[[#This Row],[Scheduled Payment]]+PaymentSchedule3[[#This Row],[Extra
Payment]]&lt;=PaymentSchedule3[[#This Row],[Beginning
Balance]],PaymentSchedule3[[#This Row],[Beginning
Balance]]-PaymentSchedule3[[#This Row],[Principal]],0),"")</f>
        <v>833.5334668234791</v>
      </c>
      <c r="K90" s="20">
        <f ca="1">IF(PaymentSchedule3[[#This Row],[Payment Number]]&lt;&gt;"",SUM(INDEX(PaymentSchedule3[Interest],1,1):PaymentSchedule3[[#This Row],[Interest]]),"")</f>
        <v>466.94240150523746</v>
      </c>
    </row>
    <row r="91" spans="2:11" ht="24" customHeight="1">
      <c r="B91" s="16">
        <f ca="1">IF(LoanIsGood,IF(ROW()-ROW(PaymentSchedule3[[#Headers],[Payment Number]])&gt;ScheduledNumberOfPayments,"",ROW()-ROW(PaymentSchedule3[[#Headers],[Payment Number]])),"")</f>
        <v>78</v>
      </c>
      <c r="C91" s="17">
        <f ca="1">IF(PaymentSchedule3[[#This Row],[Payment Number]]&lt;&gt;"",EOMONTH(LoanStartDate,ROW(PaymentSchedule3[[#This Row],[Payment Number]])-ROW(PaymentSchedule3[[#Headers],[Payment Number]])-2)+DAY(LoanStartDate),"")</f>
        <v>46850</v>
      </c>
      <c r="D91" s="18">
        <f ca="1">IF(PaymentSchedule3[[#This Row],[Payment Number]]&lt;&gt;"",IF(ROW()-ROW(PaymentSchedule3[[#Headers],[Beginning
Balance]])=1,LoanAmount,INDEX(PaymentSchedule3[Ending
Balance],ROW()-ROW(PaymentSchedule3[[#Headers],[Beginning
Balance]])-1)),"")</f>
        <v>833.5334668234791</v>
      </c>
      <c r="E91" s="19">
        <f ca="1">IF(PaymentSchedule3[[#This Row],[Payment Number]]&lt;&gt;"",ScheduledPayment,"")</f>
        <v>21.213103047815046</v>
      </c>
      <c r="F91"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1"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91" s="18">
        <f ca="1">IF(PaymentSchedule3[[#This Row],[Payment Number]]&lt;&gt;"",PaymentSchedule3[[#This Row],[Total
Payment]]-PaymentSchedule3[[#This Row],[Interest]],"")</f>
        <v>17.74004693605055</v>
      </c>
      <c r="I91" s="20">
        <f ca="1">IF(PaymentSchedule3[[#This Row],[Payment Number]]&lt;&gt;"",PaymentSchedule3[[#This Row],[Beginning
Balance]]*(InterestRate/PaymentsPerYear),"")</f>
        <v>3.473056111764496</v>
      </c>
      <c r="J91" s="18">
        <f ca="1">IF(PaymentSchedule3[[#This Row],[Payment Number]]&lt;&gt;"",IF(PaymentSchedule3[[#This Row],[Scheduled Payment]]+PaymentSchedule3[[#This Row],[Extra
Payment]]&lt;=PaymentSchedule3[[#This Row],[Beginning
Balance]],PaymentSchedule3[[#This Row],[Beginning
Balance]]-PaymentSchedule3[[#This Row],[Principal]],0),"")</f>
        <v>815.79341988742851</v>
      </c>
      <c r="K91" s="20">
        <f ca="1">IF(PaymentSchedule3[[#This Row],[Payment Number]]&lt;&gt;"",SUM(INDEX(PaymentSchedule3[Interest],1,1):PaymentSchedule3[[#This Row],[Interest]]),"")</f>
        <v>470.41545761700195</v>
      </c>
    </row>
    <row r="92" spans="2:11" ht="24" customHeight="1">
      <c r="B92" s="16">
        <f ca="1">IF(LoanIsGood,IF(ROW()-ROW(PaymentSchedule3[[#Headers],[Payment Number]])&gt;ScheduledNumberOfPayments,"",ROW()-ROW(PaymentSchedule3[[#Headers],[Payment Number]])),"")</f>
        <v>79</v>
      </c>
      <c r="C92" s="17">
        <f ca="1">IF(PaymentSchedule3[[#This Row],[Payment Number]]&lt;&gt;"",EOMONTH(LoanStartDate,ROW(PaymentSchedule3[[#This Row],[Payment Number]])-ROW(PaymentSchedule3[[#Headers],[Payment Number]])-2)+DAY(LoanStartDate),"")</f>
        <v>46880</v>
      </c>
      <c r="D92" s="18">
        <f ca="1">IF(PaymentSchedule3[[#This Row],[Payment Number]]&lt;&gt;"",IF(ROW()-ROW(PaymentSchedule3[[#Headers],[Beginning
Balance]])=1,LoanAmount,INDEX(PaymentSchedule3[Ending
Balance],ROW()-ROW(PaymentSchedule3[[#Headers],[Beginning
Balance]])-1)),"")</f>
        <v>815.79341988742851</v>
      </c>
      <c r="E92" s="19">
        <f ca="1">IF(PaymentSchedule3[[#This Row],[Payment Number]]&lt;&gt;"",ScheduledPayment,"")</f>
        <v>21.213103047815046</v>
      </c>
      <c r="F92"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2"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92" s="18">
        <f ca="1">IF(PaymentSchedule3[[#This Row],[Payment Number]]&lt;&gt;"",PaymentSchedule3[[#This Row],[Total
Payment]]-PaymentSchedule3[[#This Row],[Interest]],"")</f>
        <v>17.813963798284092</v>
      </c>
      <c r="I92" s="20">
        <f ca="1">IF(PaymentSchedule3[[#This Row],[Payment Number]]&lt;&gt;"",PaymentSchedule3[[#This Row],[Beginning
Balance]]*(InterestRate/PaymentsPerYear),"")</f>
        <v>3.3991392495309523</v>
      </c>
      <c r="J92" s="18">
        <f ca="1">IF(PaymentSchedule3[[#This Row],[Payment Number]]&lt;&gt;"",IF(PaymentSchedule3[[#This Row],[Scheduled Payment]]+PaymentSchedule3[[#This Row],[Extra
Payment]]&lt;=PaymentSchedule3[[#This Row],[Beginning
Balance]],PaymentSchedule3[[#This Row],[Beginning
Balance]]-PaymentSchedule3[[#This Row],[Principal]],0),"")</f>
        <v>797.97945608914438</v>
      </c>
      <c r="K92" s="20">
        <f ca="1">IF(PaymentSchedule3[[#This Row],[Payment Number]]&lt;&gt;"",SUM(INDEX(PaymentSchedule3[Interest],1,1):PaymentSchedule3[[#This Row],[Interest]]),"")</f>
        <v>473.8145968665329</v>
      </c>
    </row>
    <row r="93" spans="2:11" ht="24" customHeight="1">
      <c r="B93" s="16">
        <f ca="1">IF(LoanIsGood,IF(ROW()-ROW(PaymentSchedule3[[#Headers],[Payment Number]])&gt;ScheduledNumberOfPayments,"",ROW()-ROW(PaymentSchedule3[[#Headers],[Payment Number]])),"")</f>
        <v>80</v>
      </c>
      <c r="C93" s="17">
        <f ca="1">IF(PaymentSchedule3[[#This Row],[Payment Number]]&lt;&gt;"",EOMONTH(LoanStartDate,ROW(PaymentSchedule3[[#This Row],[Payment Number]])-ROW(PaymentSchedule3[[#Headers],[Payment Number]])-2)+DAY(LoanStartDate),"")</f>
        <v>46911</v>
      </c>
      <c r="D93" s="18">
        <f ca="1">IF(PaymentSchedule3[[#This Row],[Payment Number]]&lt;&gt;"",IF(ROW()-ROW(PaymentSchedule3[[#Headers],[Beginning
Balance]])=1,LoanAmount,INDEX(PaymentSchedule3[Ending
Balance],ROW()-ROW(PaymentSchedule3[[#Headers],[Beginning
Balance]])-1)),"")</f>
        <v>797.97945608914438</v>
      </c>
      <c r="E93" s="19">
        <f ca="1">IF(PaymentSchedule3[[#This Row],[Payment Number]]&lt;&gt;"",ScheduledPayment,"")</f>
        <v>21.213103047815046</v>
      </c>
      <c r="F93"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3"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93" s="18">
        <f ca="1">IF(PaymentSchedule3[[#This Row],[Payment Number]]&lt;&gt;"",PaymentSchedule3[[#This Row],[Total
Payment]]-PaymentSchedule3[[#This Row],[Interest]],"")</f>
        <v>17.888188647443613</v>
      </c>
      <c r="I93" s="20">
        <f ca="1">IF(PaymentSchedule3[[#This Row],[Payment Number]]&lt;&gt;"",PaymentSchedule3[[#This Row],[Beginning
Balance]]*(InterestRate/PaymentsPerYear),"")</f>
        <v>3.3249144003714348</v>
      </c>
      <c r="J93" s="18">
        <f ca="1">IF(PaymentSchedule3[[#This Row],[Payment Number]]&lt;&gt;"",IF(PaymentSchedule3[[#This Row],[Scheduled Payment]]+PaymentSchedule3[[#This Row],[Extra
Payment]]&lt;=PaymentSchedule3[[#This Row],[Beginning
Balance]],PaymentSchedule3[[#This Row],[Beginning
Balance]]-PaymentSchedule3[[#This Row],[Principal]],0),"")</f>
        <v>780.09126744170078</v>
      </c>
      <c r="K93" s="20">
        <f ca="1">IF(PaymentSchedule3[[#This Row],[Payment Number]]&lt;&gt;"",SUM(INDEX(PaymentSchedule3[Interest],1,1):PaymentSchedule3[[#This Row],[Interest]]),"")</f>
        <v>477.13951126690432</v>
      </c>
    </row>
    <row r="94" spans="2:11" ht="24" customHeight="1">
      <c r="B94" s="16">
        <f ca="1">IF(LoanIsGood,IF(ROW()-ROW(PaymentSchedule3[[#Headers],[Payment Number]])&gt;ScheduledNumberOfPayments,"",ROW()-ROW(PaymentSchedule3[[#Headers],[Payment Number]])),"")</f>
        <v>81</v>
      </c>
      <c r="C94" s="17">
        <f ca="1">IF(PaymentSchedule3[[#This Row],[Payment Number]]&lt;&gt;"",EOMONTH(LoanStartDate,ROW(PaymentSchedule3[[#This Row],[Payment Number]])-ROW(PaymentSchedule3[[#Headers],[Payment Number]])-2)+DAY(LoanStartDate),"")</f>
        <v>46941</v>
      </c>
      <c r="D94" s="18">
        <f ca="1">IF(PaymentSchedule3[[#This Row],[Payment Number]]&lt;&gt;"",IF(ROW()-ROW(PaymentSchedule3[[#Headers],[Beginning
Balance]])=1,LoanAmount,INDEX(PaymentSchedule3[Ending
Balance],ROW()-ROW(PaymentSchedule3[[#Headers],[Beginning
Balance]])-1)),"")</f>
        <v>780.09126744170078</v>
      </c>
      <c r="E94" s="19">
        <f ca="1">IF(PaymentSchedule3[[#This Row],[Payment Number]]&lt;&gt;"",ScheduledPayment,"")</f>
        <v>21.213103047815046</v>
      </c>
      <c r="F94"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4"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94" s="18">
        <f ca="1">IF(PaymentSchedule3[[#This Row],[Payment Number]]&lt;&gt;"",PaymentSchedule3[[#This Row],[Total
Payment]]-PaymentSchedule3[[#This Row],[Interest]],"")</f>
        <v>17.962722766807961</v>
      </c>
      <c r="I94" s="20">
        <f ca="1">IF(PaymentSchedule3[[#This Row],[Payment Number]]&lt;&gt;"",PaymentSchedule3[[#This Row],[Beginning
Balance]]*(InterestRate/PaymentsPerYear),"")</f>
        <v>3.2503802810070863</v>
      </c>
      <c r="J94" s="18">
        <f ca="1">IF(PaymentSchedule3[[#This Row],[Payment Number]]&lt;&gt;"",IF(PaymentSchedule3[[#This Row],[Scheduled Payment]]+PaymentSchedule3[[#This Row],[Extra
Payment]]&lt;=PaymentSchedule3[[#This Row],[Beginning
Balance]],PaymentSchedule3[[#This Row],[Beginning
Balance]]-PaymentSchedule3[[#This Row],[Principal]],0),"")</f>
        <v>762.12854467489285</v>
      </c>
      <c r="K94" s="20">
        <f ca="1">IF(PaymentSchedule3[[#This Row],[Payment Number]]&lt;&gt;"",SUM(INDEX(PaymentSchedule3[Interest],1,1):PaymentSchedule3[[#This Row],[Interest]]),"")</f>
        <v>480.38989154791142</v>
      </c>
    </row>
    <row r="95" spans="2:11" ht="24" customHeight="1">
      <c r="B95" s="16">
        <f ca="1">IF(LoanIsGood,IF(ROW()-ROW(PaymentSchedule3[[#Headers],[Payment Number]])&gt;ScheduledNumberOfPayments,"",ROW()-ROW(PaymentSchedule3[[#Headers],[Payment Number]])),"")</f>
        <v>82</v>
      </c>
      <c r="C95" s="17">
        <f ca="1">IF(PaymentSchedule3[[#This Row],[Payment Number]]&lt;&gt;"",EOMONTH(LoanStartDate,ROW(PaymentSchedule3[[#This Row],[Payment Number]])-ROW(PaymentSchedule3[[#Headers],[Payment Number]])-2)+DAY(LoanStartDate),"")</f>
        <v>46972</v>
      </c>
      <c r="D95" s="18">
        <f ca="1">IF(PaymentSchedule3[[#This Row],[Payment Number]]&lt;&gt;"",IF(ROW()-ROW(PaymentSchedule3[[#Headers],[Beginning
Balance]])=1,LoanAmount,INDEX(PaymentSchedule3[Ending
Balance],ROW()-ROW(PaymentSchedule3[[#Headers],[Beginning
Balance]])-1)),"")</f>
        <v>762.12854467489285</v>
      </c>
      <c r="E95" s="19">
        <f ca="1">IF(PaymentSchedule3[[#This Row],[Payment Number]]&lt;&gt;"",ScheduledPayment,"")</f>
        <v>21.213103047815046</v>
      </c>
      <c r="F95"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5"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95" s="18">
        <f ca="1">IF(PaymentSchedule3[[#This Row],[Payment Number]]&lt;&gt;"",PaymentSchedule3[[#This Row],[Total
Payment]]-PaymentSchedule3[[#This Row],[Interest]],"")</f>
        <v>18.037567445002992</v>
      </c>
      <c r="I95" s="20">
        <f ca="1">IF(PaymentSchedule3[[#This Row],[Payment Number]]&lt;&gt;"",PaymentSchedule3[[#This Row],[Beginning
Balance]]*(InterestRate/PaymentsPerYear),"")</f>
        <v>3.1755356028120536</v>
      </c>
      <c r="J95" s="18">
        <f ca="1">IF(PaymentSchedule3[[#This Row],[Payment Number]]&lt;&gt;"",IF(PaymentSchedule3[[#This Row],[Scheduled Payment]]+PaymentSchedule3[[#This Row],[Extra
Payment]]&lt;=PaymentSchedule3[[#This Row],[Beginning
Balance]],PaymentSchedule3[[#This Row],[Beginning
Balance]]-PaymentSchedule3[[#This Row],[Principal]],0),"")</f>
        <v>744.09097722988986</v>
      </c>
      <c r="K95" s="20">
        <f ca="1">IF(PaymentSchedule3[[#This Row],[Payment Number]]&lt;&gt;"",SUM(INDEX(PaymentSchedule3[Interest],1,1):PaymentSchedule3[[#This Row],[Interest]]),"")</f>
        <v>483.56542715072345</v>
      </c>
    </row>
    <row r="96" spans="2:11" ht="24" customHeight="1">
      <c r="B96" s="16">
        <f ca="1">IF(LoanIsGood,IF(ROW()-ROW(PaymentSchedule3[[#Headers],[Payment Number]])&gt;ScheduledNumberOfPayments,"",ROW()-ROW(PaymentSchedule3[[#Headers],[Payment Number]])),"")</f>
        <v>83</v>
      </c>
      <c r="C96" s="17">
        <f ca="1">IF(PaymentSchedule3[[#This Row],[Payment Number]]&lt;&gt;"",EOMONTH(LoanStartDate,ROW(PaymentSchedule3[[#This Row],[Payment Number]])-ROW(PaymentSchedule3[[#Headers],[Payment Number]])-2)+DAY(LoanStartDate),"")</f>
        <v>47003</v>
      </c>
      <c r="D96" s="18">
        <f ca="1">IF(PaymentSchedule3[[#This Row],[Payment Number]]&lt;&gt;"",IF(ROW()-ROW(PaymentSchedule3[[#Headers],[Beginning
Balance]])=1,LoanAmount,INDEX(PaymentSchedule3[Ending
Balance],ROW()-ROW(PaymentSchedule3[[#Headers],[Beginning
Balance]])-1)),"")</f>
        <v>744.09097722988986</v>
      </c>
      <c r="E96" s="19">
        <f ca="1">IF(PaymentSchedule3[[#This Row],[Payment Number]]&lt;&gt;"",ScheduledPayment,"")</f>
        <v>21.213103047815046</v>
      </c>
      <c r="F96"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6"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96" s="18">
        <f ca="1">IF(PaymentSchedule3[[#This Row],[Payment Number]]&lt;&gt;"",PaymentSchedule3[[#This Row],[Total
Payment]]-PaymentSchedule3[[#This Row],[Interest]],"")</f>
        <v>18.112723976023837</v>
      </c>
      <c r="I96" s="20">
        <f ca="1">IF(PaymentSchedule3[[#This Row],[Payment Number]]&lt;&gt;"",PaymentSchedule3[[#This Row],[Beginning
Balance]]*(InterestRate/PaymentsPerYear),"")</f>
        <v>3.1003790717912079</v>
      </c>
      <c r="J96" s="18">
        <f ca="1">IF(PaymentSchedule3[[#This Row],[Payment Number]]&lt;&gt;"",IF(PaymentSchedule3[[#This Row],[Scheduled Payment]]+PaymentSchedule3[[#This Row],[Extra
Payment]]&lt;=PaymentSchedule3[[#This Row],[Beginning
Balance]],PaymentSchedule3[[#This Row],[Beginning
Balance]]-PaymentSchedule3[[#This Row],[Principal]],0),"")</f>
        <v>725.978253253866</v>
      </c>
      <c r="K96" s="20">
        <f ca="1">IF(PaymentSchedule3[[#This Row],[Payment Number]]&lt;&gt;"",SUM(INDEX(PaymentSchedule3[Interest],1,1):PaymentSchedule3[[#This Row],[Interest]]),"")</f>
        <v>486.66580622251468</v>
      </c>
    </row>
    <row r="97" spans="2:11" ht="24" customHeight="1">
      <c r="B97" s="16">
        <f ca="1">IF(LoanIsGood,IF(ROW()-ROW(PaymentSchedule3[[#Headers],[Payment Number]])&gt;ScheduledNumberOfPayments,"",ROW()-ROW(PaymentSchedule3[[#Headers],[Payment Number]])),"")</f>
        <v>84</v>
      </c>
      <c r="C97" s="17">
        <f ca="1">IF(PaymentSchedule3[[#This Row],[Payment Number]]&lt;&gt;"",EOMONTH(LoanStartDate,ROW(PaymentSchedule3[[#This Row],[Payment Number]])-ROW(PaymentSchedule3[[#Headers],[Payment Number]])-2)+DAY(LoanStartDate),"")</f>
        <v>47033</v>
      </c>
      <c r="D97" s="18">
        <f ca="1">IF(PaymentSchedule3[[#This Row],[Payment Number]]&lt;&gt;"",IF(ROW()-ROW(PaymentSchedule3[[#Headers],[Beginning
Balance]])=1,LoanAmount,INDEX(PaymentSchedule3[Ending
Balance],ROW()-ROW(PaymentSchedule3[[#Headers],[Beginning
Balance]])-1)),"")</f>
        <v>725.978253253866</v>
      </c>
      <c r="E97" s="19">
        <f ca="1">IF(PaymentSchedule3[[#This Row],[Payment Number]]&lt;&gt;"",ScheduledPayment,"")</f>
        <v>21.213103047815046</v>
      </c>
      <c r="F97"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7"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97" s="18">
        <f ca="1">IF(PaymentSchedule3[[#This Row],[Payment Number]]&lt;&gt;"",PaymentSchedule3[[#This Row],[Total
Payment]]-PaymentSchedule3[[#This Row],[Interest]],"")</f>
        <v>18.188193659257273</v>
      </c>
      <c r="I97" s="20">
        <f ca="1">IF(PaymentSchedule3[[#This Row],[Payment Number]]&lt;&gt;"",PaymentSchedule3[[#This Row],[Beginning
Balance]]*(InterestRate/PaymentsPerYear),"")</f>
        <v>3.0249093885577749</v>
      </c>
      <c r="J97" s="18">
        <f ca="1">IF(PaymentSchedule3[[#This Row],[Payment Number]]&lt;&gt;"",IF(PaymentSchedule3[[#This Row],[Scheduled Payment]]+PaymentSchedule3[[#This Row],[Extra
Payment]]&lt;=PaymentSchedule3[[#This Row],[Beginning
Balance]],PaymentSchedule3[[#This Row],[Beginning
Balance]]-PaymentSchedule3[[#This Row],[Principal]],0),"")</f>
        <v>707.79005959460869</v>
      </c>
      <c r="K97" s="20">
        <f ca="1">IF(PaymentSchedule3[[#This Row],[Payment Number]]&lt;&gt;"",SUM(INDEX(PaymentSchedule3[Interest],1,1):PaymentSchedule3[[#This Row],[Interest]]),"")</f>
        <v>489.69071561107245</v>
      </c>
    </row>
    <row r="98" spans="2:11" ht="24" customHeight="1">
      <c r="B98" s="16">
        <f ca="1">IF(LoanIsGood,IF(ROW()-ROW(PaymentSchedule3[[#Headers],[Payment Number]])&gt;ScheduledNumberOfPayments,"",ROW()-ROW(PaymentSchedule3[[#Headers],[Payment Number]])),"")</f>
        <v>85</v>
      </c>
      <c r="C98" s="17">
        <f ca="1">IF(PaymentSchedule3[[#This Row],[Payment Number]]&lt;&gt;"",EOMONTH(LoanStartDate,ROW(PaymentSchedule3[[#This Row],[Payment Number]])-ROW(PaymentSchedule3[[#Headers],[Payment Number]])-2)+DAY(LoanStartDate),"")</f>
        <v>47064</v>
      </c>
      <c r="D98" s="18">
        <f ca="1">IF(PaymentSchedule3[[#This Row],[Payment Number]]&lt;&gt;"",IF(ROW()-ROW(PaymentSchedule3[[#Headers],[Beginning
Balance]])=1,LoanAmount,INDEX(PaymentSchedule3[Ending
Balance],ROW()-ROW(PaymentSchedule3[[#Headers],[Beginning
Balance]])-1)),"")</f>
        <v>707.79005959460869</v>
      </c>
      <c r="E98" s="19">
        <f ca="1">IF(PaymentSchedule3[[#This Row],[Payment Number]]&lt;&gt;"",ScheduledPayment,"")</f>
        <v>21.213103047815046</v>
      </c>
      <c r="F98"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8"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98" s="18">
        <f ca="1">IF(PaymentSchedule3[[#This Row],[Payment Number]]&lt;&gt;"",PaymentSchedule3[[#This Row],[Total
Payment]]-PaymentSchedule3[[#This Row],[Interest]],"")</f>
        <v>18.263977799504175</v>
      </c>
      <c r="I98" s="20">
        <f ca="1">IF(PaymentSchedule3[[#This Row],[Payment Number]]&lt;&gt;"",PaymentSchedule3[[#This Row],[Beginning
Balance]]*(InterestRate/PaymentsPerYear),"")</f>
        <v>2.9491252483108696</v>
      </c>
      <c r="J98" s="18">
        <f ca="1">IF(PaymentSchedule3[[#This Row],[Payment Number]]&lt;&gt;"",IF(PaymentSchedule3[[#This Row],[Scheduled Payment]]+PaymentSchedule3[[#This Row],[Extra
Payment]]&lt;=PaymentSchedule3[[#This Row],[Beginning
Balance]],PaymentSchedule3[[#This Row],[Beginning
Balance]]-PaymentSchedule3[[#This Row],[Principal]],0),"")</f>
        <v>689.52608179510457</v>
      </c>
      <c r="K98" s="20">
        <f ca="1">IF(PaymentSchedule3[[#This Row],[Payment Number]]&lt;&gt;"",SUM(INDEX(PaymentSchedule3[Interest],1,1):PaymentSchedule3[[#This Row],[Interest]]),"")</f>
        <v>492.6398408593833</v>
      </c>
    </row>
    <row r="99" spans="2:11" ht="24" customHeight="1">
      <c r="B99" s="16">
        <f ca="1">IF(LoanIsGood,IF(ROW()-ROW(PaymentSchedule3[[#Headers],[Payment Number]])&gt;ScheduledNumberOfPayments,"",ROW()-ROW(PaymentSchedule3[[#Headers],[Payment Number]])),"")</f>
        <v>86</v>
      </c>
      <c r="C99" s="17">
        <f ca="1">IF(PaymentSchedule3[[#This Row],[Payment Number]]&lt;&gt;"",EOMONTH(LoanStartDate,ROW(PaymentSchedule3[[#This Row],[Payment Number]])-ROW(PaymentSchedule3[[#Headers],[Payment Number]])-2)+DAY(LoanStartDate),"")</f>
        <v>47094</v>
      </c>
      <c r="D99" s="18">
        <f ca="1">IF(PaymentSchedule3[[#This Row],[Payment Number]]&lt;&gt;"",IF(ROW()-ROW(PaymentSchedule3[[#Headers],[Beginning
Balance]])=1,LoanAmount,INDEX(PaymentSchedule3[Ending
Balance],ROW()-ROW(PaymentSchedule3[[#Headers],[Beginning
Balance]])-1)),"")</f>
        <v>689.52608179510457</v>
      </c>
      <c r="E99" s="19">
        <f ca="1">IF(PaymentSchedule3[[#This Row],[Payment Number]]&lt;&gt;"",ScheduledPayment,"")</f>
        <v>21.213103047815046</v>
      </c>
      <c r="F99"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9"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99" s="18">
        <f ca="1">IF(PaymentSchedule3[[#This Row],[Payment Number]]&lt;&gt;"",PaymentSchedule3[[#This Row],[Total
Payment]]-PaymentSchedule3[[#This Row],[Interest]],"")</f>
        <v>18.340077707002109</v>
      </c>
      <c r="I99" s="20">
        <f ca="1">IF(PaymentSchedule3[[#This Row],[Payment Number]]&lt;&gt;"",PaymentSchedule3[[#This Row],[Beginning
Balance]]*(InterestRate/PaymentsPerYear),"")</f>
        <v>2.8730253408129358</v>
      </c>
      <c r="J99" s="18">
        <f ca="1">IF(PaymentSchedule3[[#This Row],[Payment Number]]&lt;&gt;"",IF(PaymentSchedule3[[#This Row],[Scheduled Payment]]+PaymentSchedule3[[#This Row],[Extra
Payment]]&lt;=PaymentSchedule3[[#This Row],[Beginning
Balance]],PaymentSchedule3[[#This Row],[Beginning
Balance]]-PaymentSchedule3[[#This Row],[Principal]],0),"")</f>
        <v>671.18600408810244</v>
      </c>
      <c r="K99" s="20">
        <f ca="1">IF(PaymentSchedule3[[#This Row],[Payment Number]]&lt;&gt;"",SUM(INDEX(PaymentSchedule3[Interest],1,1):PaymentSchedule3[[#This Row],[Interest]]),"")</f>
        <v>495.51286620019624</v>
      </c>
    </row>
    <row r="100" spans="2:11" ht="24" customHeight="1">
      <c r="B100" s="16">
        <f ca="1">IF(LoanIsGood,IF(ROW()-ROW(PaymentSchedule3[[#Headers],[Payment Number]])&gt;ScheduledNumberOfPayments,"",ROW()-ROW(PaymentSchedule3[[#Headers],[Payment Number]])),"")</f>
        <v>87</v>
      </c>
      <c r="C100" s="17">
        <f ca="1">IF(PaymentSchedule3[[#This Row],[Payment Number]]&lt;&gt;"",EOMONTH(LoanStartDate,ROW(PaymentSchedule3[[#This Row],[Payment Number]])-ROW(PaymentSchedule3[[#Headers],[Payment Number]])-2)+DAY(LoanStartDate),"")</f>
        <v>47125</v>
      </c>
      <c r="D100" s="18">
        <f ca="1">IF(PaymentSchedule3[[#This Row],[Payment Number]]&lt;&gt;"",IF(ROW()-ROW(PaymentSchedule3[[#Headers],[Beginning
Balance]])=1,LoanAmount,INDEX(PaymentSchedule3[Ending
Balance],ROW()-ROW(PaymentSchedule3[[#Headers],[Beginning
Balance]])-1)),"")</f>
        <v>671.18600408810244</v>
      </c>
      <c r="E100" s="19">
        <f ca="1">IF(PaymentSchedule3[[#This Row],[Payment Number]]&lt;&gt;"",ScheduledPayment,"")</f>
        <v>21.213103047815046</v>
      </c>
      <c r="F100"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0"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100" s="18">
        <f ca="1">IF(PaymentSchedule3[[#This Row],[Payment Number]]&lt;&gt;"",PaymentSchedule3[[#This Row],[Total
Payment]]-PaymentSchedule3[[#This Row],[Interest]],"")</f>
        <v>18.416494697447952</v>
      </c>
      <c r="I100" s="20">
        <f ca="1">IF(PaymentSchedule3[[#This Row],[Payment Number]]&lt;&gt;"",PaymentSchedule3[[#This Row],[Beginning
Balance]]*(InterestRate/PaymentsPerYear),"")</f>
        <v>2.7966083503670935</v>
      </c>
      <c r="J100" s="18">
        <f ca="1">IF(PaymentSchedule3[[#This Row],[Payment Number]]&lt;&gt;"",IF(PaymentSchedule3[[#This Row],[Scheduled Payment]]+PaymentSchedule3[[#This Row],[Extra
Payment]]&lt;=PaymentSchedule3[[#This Row],[Beginning
Balance]],PaymentSchedule3[[#This Row],[Beginning
Balance]]-PaymentSchedule3[[#This Row],[Principal]],0),"")</f>
        <v>652.76950939065443</v>
      </c>
      <c r="K100" s="20">
        <f ca="1">IF(PaymentSchedule3[[#This Row],[Payment Number]]&lt;&gt;"",SUM(INDEX(PaymentSchedule3[Interest],1,1):PaymentSchedule3[[#This Row],[Interest]]),"")</f>
        <v>498.30947455056332</v>
      </c>
    </row>
    <row r="101" spans="2:11" ht="24" customHeight="1">
      <c r="B101" s="16">
        <f ca="1">IF(LoanIsGood,IF(ROW()-ROW(PaymentSchedule3[[#Headers],[Payment Number]])&gt;ScheduledNumberOfPayments,"",ROW()-ROW(PaymentSchedule3[[#Headers],[Payment Number]])),"")</f>
        <v>88</v>
      </c>
      <c r="C101" s="17">
        <f ca="1">IF(PaymentSchedule3[[#This Row],[Payment Number]]&lt;&gt;"",EOMONTH(LoanStartDate,ROW(PaymentSchedule3[[#This Row],[Payment Number]])-ROW(PaymentSchedule3[[#Headers],[Payment Number]])-2)+DAY(LoanStartDate),"")</f>
        <v>47156</v>
      </c>
      <c r="D101" s="18">
        <f ca="1">IF(PaymentSchedule3[[#This Row],[Payment Number]]&lt;&gt;"",IF(ROW()-ROW(PaymentSchedule3[[#Headers],[Beginning
Balance]])=1,LoanAmount,INDEX(PaymentSchedule3[Ending
Balance],ROW()-ROW(PaymentSchedule3[[#Headers],[Beginning
Balance]])-1)),"")</f>
        <v>652.76950939065443</v>
      </c>
      <c r="E101" s="19">
        <f ca="1">IF(PaymentSchedule3[[#This Row],[Payment Number]]&lt;&gt;"",ScheduledPayment,"")</f>
        <v>21.213103047815046</v>
      </c>
      <c r="F101"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1"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101" s="18">
        <f ca="1">IF(PaymentSchedule3[[#This Row],[Payment Number]]&lt;&gt;"",PaymentSchedule3[[#This Row],[Total
Payment]]-PaymentSchedule3[[#This Row],[Interest]],"")</f>
        <v>18.493230092020653</v>
      </c>
      <c r="I101" s="20">
        <f ca="1">IF(PaymentSchedule3[[#This Row],[Payment Number]]&lt;&gt;"",PaymentSchedule3[[#This Row],[Beginning
Balance]]*(InterestRate/PaymentsPerYear),"")</f>
        <v>2.7198729557943935</v>
      </c>
      <c r="J101" s="18">
        <f ca="1">IF(PaymentSchedule3[[#This Row],[Payment Number]]&lt;&gt;"",IF(PaymentSchedule3[[#This Row],[Scheduled Payment]]+PaymentSchedule3[[#This Row],[Extra
Payment]]&lt;=PaymentSchedule3[[#This Row],[Beginning
Balance]],PaymentSchedule3[[#This Row],[Beginning
Balance]]-PaymentSchedule3[[#This Row],[Principal]],0),"")</f>
        <v>634.27627929863377</v>
      </c>
      <c r="K101" s="20">
        <f ca="1">IF(PaymentSchedule3[[#This Row],[Payment Number]]&lt;&gt;"",SUM(INDEX(PaymentSchedule3[Interest],1,1):PaymentSchedule3[[#This Row],[Interest]]),"")</f>
        <v>501.02934750635774</v>
      </c>
    </row>
    <row r="102" spans="2:11" ht="24" customHeight="1">
      <c r="B102" s="16">
        <f ca="1">IF(LoanIsGood,IF(ROW()-ROW(PaymentSchedule3[[#Headers],[Payment Number]])&gt;ScheduledNumberOfPayments,"",ROW()-ROW(PaymentSchedule3[[#Headers],[Payment Number]])),"")</f>
        <v>89</v>
      </c>
      <c r="C102" s="17">
        <f ca="1">IF(PaymentSchedule3[[#This Row],[Payment Number]]&lt;&gt;"",EOMONTH(LoanStartDate,ROW(PaymentSchedule3[[#This Row],[Payment Number]])-ROW(PaymentSchedule3[[#Headers],[Payment Number]])-2)+DAY(LoanStartDate),"")</f>
        <v>47184</v>
      </c>
      <c r="D102" s="18">
        <f ca="1">IF(PaymentSchedule3[[#This Row],[Payment Number]]&lt;&gt;"",IF(ROW()-ROW(PaymentSchedule3[[#Headers],[Beginning
Balance]])=1,LoanAmount,INDEX(PaymentSchedule3[Ending
Balance],ROW()-ROW(PaymentSchedule3[[#Headers],[Beginning
Balance]])-1)),"")</f>
        <v>634.27627929863377</v>
      </c>
      <c r="E102" s="19">
        <f ca="1">IF(PaymentSchedule3[[#This Row],[Payment Number]]&lt;&gt;"",ScheduledPayment,"")</f>
        <v>21.213103047815046</v>
      </c>
      <c r="F102"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2"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102" s="18">
        <f ca="1">IF(PaymentSchedule3[[#This Row],[Payment Number]]&lt;&gt;"",PaymentSchedule3[[#This Row],[Total
Payment]]-PaymentSchedule3[[#This Row],[Interest]],"")</f>
        <v>18.570285217404074</v>
      </c>
      <c r="I102" s="20">
        <f ca="1">IF(PaymentSchedule3[[#This Row],[Payment Number]]&lt;&gt;"",PaymentSchedule3[[#This Row],[Beginning
Balance]]*(InterestRate/PaymentsPerYear),"")</f>
        <v>2.6428178304109742</v>
      </c>
      <c r="J102" s="18">
        <f ca="1">IF(PaymentSchedule3[[#This Row],[Payment Number]]&lt;&gt;"",IF(PaymentSchedule3[[#This Row],[Scheduled Payment]]+PaymentSchedule3[[#This Row],[Extra
Payment]]&lt;=PaymentSchedule3[[#This Row],[Beginning
Balance]],PaymentSchedule3[[#This Row],[Beginning
Balance]]-PaymentSchedule3[[#This Row],[Principal]],0),"")</f>
        <v>615.70599408122973</v>
      </c>
      <c r="K102" s="20">
        <f ca="1">IF(PaymentSchedule3[[#This Row],[Payment Number]]&lt;&gt;"",SUM(INDEX(PaymentSchedule3[Interest],1,1):PaymentSchedule3[[#This Row],[Interest]]),"")</f>
        <v>503.67216533676873</v>
      </c>
    </row>
    <row r="103" spans="2:11" ht="24" customHeight="1">
      <c r="B103" s="16">
        <f ca="1">IF(LoanIsGood,IF(ROW()-ROW(PaymentSchedule3[[#Headers],[Payment Number]])&gt;ScheduledNumberOfPayments,"",ROW()-ROW(PaymentSchedule3[[#Headers],[Payment Number]])),"")</f>
        <v>90</v>
      </c>
      <c r="C103" s="17">
        <f ca="1">IF(PaymentSchedule3[[#This Row],[Payment Number]]&lt;&gt;"",EOMONTH(LoanStartDate,ROW(PaymentSchedule3[[#This Row],[Payment Number]])-ROW(PaymentSchedule3[[#Headers],[Payment Number]])-2)+DAY(LoanStartDate),"")</f>
        <v>47215</v>
      </c>
      <c r="D103" s="18">
        <f ca="1">IF(PaymentSchedule3[[#This Row],[Payment Number]]&lt;&gt;"",IF(ROW()-ROW(PaymentSchedule3[[#Headers],[Beginning
Balance]])=1,LoanAmount,INDEX(PaymentSchedule3[Ending
Balance],ROW()-ROW(PaymentSchedule3[[#Headers],[Beginning
Balance]])-1)),"")</f>
        <v>615.70599408122973</v>
      </c>
      <c r="E103" s="19">
        <f ca="1">IF(PaymentSchedule3[[#This Row],[Payment Number]]&lt;&gt;"",ScheduledPayment,"")</f>
        <v>21.213103047815046</v>
      </c>
      <c r="F103"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3"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103" s="18">
        <f ca="1">IF(PaymentSchedule3[[#This Row],[Payment Number]]&lt;&gt;"",PaymentSchedule3[[#This Row],[Total
Payment]]-PaymentSchedule3[[#This Row],[Interest]],"")</f>
        <v>18.647661405809924</v>
      </c>
      <c r="I103" s="20">
        <f ca="1">IF(PaymentSchedule3[[#This Row],[Payment Number]]&lt;&gt;"",PaymentSchedule3[[#This Row],[Beginning
Balance]]*(InterestRate/PaymentsPerYear),"")</f>
        <v>2.565441642005124</v>
      </c>
      <c r="J103" s="18">
        <f ca="1">IF(PaymentSchedule3[[#This Row],[Payment Number]]&lt;&gt;"",IF(PaymentSchedule3[[#This Row],[Scheduled Payment]]+PaymentSchedule3[[#This Row],[Extra
Payment]]&lt;=PaymentSchedule3[[#This Row],[Beginning
Balance]],PaymentSchedule3[[#This Row],[Beginning
Balance]]-PaymentSchedule3[[#This Row],[Principal]],0),"")</f>
        <v>597.05833267541982</v>
      </c>
      <c r="K103" s="20">
        <f ca="1">IF(PaymentSchedule3[[#This Row],[Payment Number]]&lt;&gt;"",SUM(INDEX(PaymentSchedule3[Interest],1,1):PaymentSchedule3[[#This Row],[Interest]]),"")</f>
        <v>506.23760697877384</v>
      </c>
    </row>
    <row r="104" spans="2:11" ht="24" customHeight="1">
      <c r="B104" s="16">
        <f ca="1">IF(LoanIsGood,IF(ROW()-ROW(PaymentSchedule3[[#Headers],[Payment Number]])&gt;ScheduledNumberOfPayments,"",ROW()-ROW(PaymentSchedule3[[#Headers],[Payment Number]])),"")</f>
        <v>91</v>
      </c>
      <c r="C104" s="17">
        <f ca="1">IF(PaymentSchedule3[[#This Row],[Payment Number]]&lt;&gt;"",EOMONTH(LoanStartDate,ROW(PaymentSchedule3[[#This Row],[Payment Number]])-ROW(PaymentSchedule3[[#Headers],[Payment Number]])-2)+DAY(LoanStartDate),"")</f>
        <v>47245</v>
      </c>
      <c r="D104" s="18">
        <f ca="1">IF(PaymentSchedule3[[#This Row],[Payment Number]]&lt;&gt;"",IF(ROW()-ROW(PaymentSchedule3[[#Headers],[Beginning
Balance]])=1,LoanAmount,INDEX(PaymentSchedule3[Ending
Balance],ROW()-ROW(PaymentSchedule3[[#Headers],[Beginning
Balance]])-1)),"")</f>
        <v>597.05833267541982</v>
      </c>
      <c r="E104" s="19">
        <f ca="1">IF(PaymentSchedule3[[#This Row],[Payment Number]]&lt;&gt;"",ScheduledPayment,"")</f>
        <v>21.213103047815046</v>
      </c>
      <c r="F104"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4"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104" s="18">
        <f ca="1">IF(PaymentSchedule3[[#This Row],[Payment Number]]&lt;&gt;"",PaymentSchedule3[[#This Row],[Total
Payment]]-PaymentSchedule3[[#This Row],[Interest]],"")</f>
        <v>18.725359995000797</v>
      </c>
      <c r="I104" s="20">
        <f ca="1">IF(PaymentSchedule3[[#This Row],[Payment Number]]&lt;&gt;"",PaymentSchedule3[[#This Row],[Beginning
Balance]]*(InterestRate/PaymentsPerYear),"")</f>
        <v>2.487743052814249</v>
      </c>
      <c r="J104" s="18">
        <f ca="1">IF(PaymentSchedule3[[#This Row],[Payment Number]]&lt;&gt;"",IF(PaymentSchedule3[[#This Row],[Scheduled Payment]]+PaymentSchedule3[[#This Row],[Extra
Payment]]&lt;=PaymentSchedule3[[#This Row],[Beginning
Balance]],PaymentSchedule3[[#This Row],[Beginning
Balance]]-PaymentSchedule3[[#This Row],[Principal]],0),"")</f>
        <v>578.33297268041906</v>
      </c>
      <c r="K104" s="20">
        <f ca="1">IF(PaymentSchedule3[[#This Row],[Payment Number]]&lt;&gt;"",SUM(INDEX(PaymentSchedule3[Interest],1,1):PaymentSchedule3[[#This Row],[Interest]]),"")</f>
        <v>508.72535003158811</v>
      </c>
    </row>
    <row r="105" spans="2:11" ht="24" customHeight="1">
      <c r="B105" s="16">
        <f ca="1">IF(LoanIsGood,IF(ROW()-ROW(PaymentSchedule3[[#Headers],[Payment Number]])&gt;ScheduledNumberOfPayments,"",ROW()-ROW(PaymentSchedule3[[#Headers],[Payment Number]])),"")</f>
        <v>92</v>
      </c>
      <c r="C105" s="17">
        <f ca="1">IF(PaymentSchedule3[[#This Row],[Payment Number]]&lt;&gt;"",EOMONTH(LoanStartDate,ROW(PaymentSchedule3[[#This Row],[Payment Number]])-ROW(PaymentSchedule3[[#Headers],[Payment Number]])-2)+DAY(LoanStartDate),"")</f>
        <v>47276</v>
      </c>
      <c r="D105" s="18">
        <f ca="1">IF(PaymentSchedule3[[#This Row],[Payment Number]]&lt;&gt;"",IF(ROW()-ROW(PaymentSchedule3[[#Headers],[Beginning
Balance]])=1,LoanAmount,INDEX(PaymentSchedule3[Ending
Balance],ROW()-ROW(PaymentSchedule3[[#Headers],[Beginning
Balance]])-1)),"")</f>
        <v>578.33297268041906</v>
      </c>
      <c r="E105" s="19">
        <f ca="1">IF(PaymentSchedule3[[#This Row],[Payment Number]]&lt;&gt;"",ScheduledPayment,"")</f>
        <v>21.213103047815046</v>
      </c>
      <c r="F105"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5"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105" s="18">
        <f ca="1">IF(PaymentSchedule3[[#This Row],[Payment Number]]&lt;&gt;"",PaymentSchedule3[[#This Row],[Total
Payment]]-PaymentSchedule3[[#This Row],[Interest]],"")</f>
        <v>18.803382328313301</v>
      </c>
      <c r="I105" s="20">
        <f ca="1">IF(PaymentSchedule3[[#This Row],[Payment Number]]&lt;&gt;"",PaymentSchedule3[[#This Row],[Beginning
Balance]]*(InterestRate/PaymentsPerYear),"")</f>
        <v>2.4097207195017463</v>
      </c>
      <c r="J105" s="18">
        <f ca="1">IF(PaymentSchedule3[[#This Row],[Payment Number]]&lt;&gt;"",IF(PaymentSchedule3[[#This Row],[Scheduled Payment]]+PaymentSchedule3[[#This Row],[Extra
Payment]]&lt;=PaymentSchedule3[[#This Row],[Beginning
Balance]],PaymentSchedule3[[#This Row],[Beginning
Balance]]-PaymentSchedule3[[#This Row],[Principal]],0),"")</f>
        <v>559.52959035210574</v>
      </c>
      <c r="K105" s="20">
        <f ca="1">IF(PaymentSchedule3[[#This Row],[Payment Number]]&lt;&gt;"",SUM(INDEX(PaymentSchedule3[Interest],1,1):PaymentSchedule3[[#This Row],[Interest]]),"")</f>
        <v>511.13507075108987</v>
      </c>
    </row>
    <row r="106" spans="2:11" ht="24" customHeight="1">
      <c r="B106" s="16">
        <f ca="1">IF(LoanIsGood,IF(ROW()-ROW(PaymentSchedule3[[#Headers],[Payment Number]])&gt;ScheduledNumberOfPayments,"",ROW()-ROW(PaymentSchedule3[[#Headers],[Payment Number]])),"")</f>
        <v>93</v>
      </c>
      <c r="C106" s="17">
        <f ca="1">IF(PaymentSchedule3[[#This Row],[Payment Number]]&lt;&gt;"",EOMONTH(LoanStartDate,ROW(PaymentSchedule3[[#This Row],[Payment Number]])-ROW(PaymentSchedule3[[#Headers],[Payment Number]])-2)+DAY(LoanStartDate),"")</f>
        <v>47306</v>
      </c>
      <c r="D106" s="18">
        <f ca="1">IF(PaymentSchedule3[[#This Row],[Payment Number]]&lt;&gt;"",IF(ROW()-ROW(PaymentSchedule3[[#Headers],[Beginning
Balance]])=1,LoanAmount,INDEX(PaymentSchedule3[Ending
Balance],ROW()-ROW(PaymentSchedule3[[#Headers],[Beginning
Balance]])-1)),"")</f>
        <v>559.52959035210574</v>
      </c>
      <c r="E106" s="19">
        <f ca="1">IF(PaymentSchedule3[[#This Row],[Payment Number]]&lt;&gt;"",ScheduledPayment,"")</f>
        <v>21.213103047815046</v>
      </c>
      <c r="F106"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6"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106" s="18">
        <f ca="1">IF(PaymentSchedule3[[#This Row],[Payment Number]]&lt;&gt;"",PaymentSchedule3[[#This Row],[Total
Payment]]-PaymentSchedule3[[#This Row],[Interest]],"")</f>
        <v>18.881729754681274</v>
      </c>
      <c r="I106" s="20">
        <f ca="1">IF(PaymentSchedule3[[#This Row],[Payment Number]]&lt;&gt;"",PaymentSchedule3[[#This Row],[Beginning
Balance]]*(InterestRate/PaymentsPerYear),"")</f>
        <v>2.3313732931337738</v>
      </c>
      <c r="J106" s="18">
        <f ca="1">IF(PaymentSchedule3[[#This Row],[Payment Number]]&lt;&gt;"",IF(PaymentSchedule3[[#This Row],[Scheduled Payment]]+PaymentSchedule3[[#This Row],[Extra
Payment]]&lt;=PaymentSchedule3[[#This Row],[Beginning
Balance]],PaymentSchedule3[[#This Row],[Beginning
Balance]]-PaymentSchedule3[[#This Row],[Principal]],0),"")</f>
        <v>540.64786059742448</v>
      </c>
      <c r="K106" s="20">
        <f ca="1">IF(PaymentSchedule3[[#This Row],[Payment Number]]&lt;&gt;"",SUM(INDEX(PaymentSchedule3[Interest],1,1):PaymentSchedule3[[#This Row],[Interest]]),"")</f>
        <v>513.46644404422364</v>
      </c>
    </row>
    <row r="107" spans="2:11" ht="24" customHeight="1">
      <c r="B107" s="16">
        <f ca="1">IF(LoanIsGood,IF(ROW()-ROW(PaymentSchedule3[[#Headers],[Payment Number]])&gt;ScheduledNumberOfPayments,"",ROW()-ROW(PaymentSchedule3[[#Headers],[Payment Number]])),"")</f>
        <v>94</v>
      </c>
      <c r="C107" s="17">
        <f ca="1">IF(PaymentSchedule3[[#This Row],[Payment Number]]&lt;&gt;"",EOMONTH(LoanStartDate,ROW(PaymentSchedule3[[#This Row],[Payment Number]])-ROW(PaymentSchedule3[[#Headers],[Payment Number]])-2)+DAY(LoanStartDate),"")</f>
        <v>47337</v>
      </c>
      <c r="D107" s="18">
        <f ca="1">IF(PaymentSchedule3[[#This Row],[Payment Number]]&lt;&gt;"",IF(ROW()-ROW(PaymentSchedule3[[#Headers],[Beginning
Balance]])=1,LoanAmount,INDEX(PaymentSchedule3[Ending
Balance],ROW()-ROW(PaymentSchedule3[[#Headers],[Beginning
Balance]])-1)),"")</f>
        <v>540.64786059742448</v>
      </c>
      <c r="E107" s="19">
        <f ca="1">IF(PaymentSchedule3[[#This Row],[Payment Number]]&lt;&gt;"",ScheduledPayment,"")</f>
        <v>21.213103047815046</v>
      </c>
      <c r="F107"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7"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107" s="18">
        <f ca="1">IF(PaymentSchedule3[[#This Row],[Payment Number]]&lt;&gt;"",PaymentSchedule3[[#This Row],[Total
Payment]]-PaymentSchedule3[[#This Row],[Interest]],"")</f>
        <v>18.960403628659112</v>
      </c>
      <c r="I107" s="20">
        <f ca="1">IF(PaymentSchedule3[[#This Row],[Payment Number]]&lt;&gt;"",PaymentSchedule3[[#This Row],[Beginning
Balance]]*(InterestRate/PaymentsPerYear),"")</f>
        <v>2.2526994191559355</v>
      </c>
      <c r="J107" s="18">
        <f ca="1">IF(PaymentSchedule3[[#This Row],[Payment Number]]&lt;&gt;"",IF(PaymentSchedule3[[#This Row],[Scheduled Payment]]+PaymentSchedule3[[#This Row],[Extra
Payment]]&lt;=PaymentSchedule3[[#This Row],[Beginning
Balance]],PaymentSchedule3[[#This Row],[Beginning
Balance]]-PaymentSchedule3[[#This Row],[Principal]],0),"")</f>
        <v>521.68745696876533</v>
      </c>
      <c r="K107" s="20">
        <f ca="1">IF(PaymentSchedule3[[#This Row],[Payment Number]]&lt;&gt;"",SUM(INDEX(PaymentSchedule3[Interest],1,1):PaymentSchedule3[[#This Row],[Interest]]),"")</f>
        <v>515.71914346337962</v>
      </c>
    </row>
    <row r="108" spans="2:11" ht="24" customHeight="1">
      <c r="B108" s="16">
        <f ca="1">IF(LoanIsGood,IF(ROW()-ROW(PaymentSchedule3[[#Headers],[Payment Number]])&gt;ScheduledNumberOfPayments,"",ROW()-ROW(PaymentSchedule3[[#Headers],[Payment Number]])),"")</f>
        <v>95</v>
      </c>
      <c r="C108" s="17">
        <f ca="1">IF(PaymentSchedule3[[#This Row],[Payment Number]]&lt;&gt;"",EOMONTH(LoanStartDate,ROW(PaymentSchedule3[[#This Row],[Payment Number]])-ROW(PaymentSchedule3[[#Headers],[Payment Number]])-2)+DAY(LoanStartDate),"")</f>
        <v>47368</v>
      </c>
      <c r="D108" s="18">
        <f ca="1">IF(PaymentSchedule3[[#This Row],[Payment Number]]&lt;&gt;"",IF(ROW()-ROW(PaymentSchedule3[[#Headers],[Beginning
Balance]])=1,LoanAmount,INDEX(PaymentSchedule3[Ending
Balance],ROW()-ROW(PaymentSchedule3[[#Headers],[Beginning
Balance]])-1)),"")</f>
        <v>521.68745696876533</v>
      </c>
      <c r="E108" s="19">
        <f ca="1">IF(PaymentSchedule3[[#This Row],[Payment Number]]&lt;&gt;"",ScheduledPayment,"")</f>
        <v>21.213103047815046</v>
      </c>
      <c r="F108"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8"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108" s="18">
        <f ca="1">IF(PaymentSchedule3[[#This Row],[Payment Number]]&lt;&gt;"",PaymentSchedule3[[#This Row],[Total
Payment]]-PaymentSchedule3[[#This Row],[Interest]],"")</f>
        <v>19.03940531044519</v>
      </c>
      <c r="I108" s="20">
        <f ca="1">IF(PaymentSchedule3[[#This Row],[Payment Number]]&lt;&gt;"",PaymentSchedule3[[#This Row],[Beginning
Balance]]*(InterestRate/PaymentsPerYear),"")</f>
        <v>2.1736977373698556</v>
      </c>
      <c r="J108" s="18">
        <f ca="1">IF(PaymentSchedule3[[#This Row],[Payment Number]]&lt;&gt;"",IF(PaymentSchedule3[[#This Row],[Scheduled Payment]]+PaymentSchedule3[[#This Row],[Extra
Payment]]&lt;=PaymentSchedule3[[#This Row],[Beginning
Balance]],PaymentSchedule3[[#This Row],[Beginning
Balance]]-PaymentSchedule3[[#This Row],[Principal]],0),"")</f>
        <v>502.64805165832013</v>
      </c>
      <c r="K108" s="20">
        <f ca="1">IF(PaymentSchedule3[[#This Row],[Payment Number]]&lt;&gt;"",SUM(INDEX(PaymentSchedule3[Interest],1,1):PaymentSchedule3[[#This Row],[Interest]]),"")</f>
        <v>517.89284120074944</v>
      </c>
    </row>
    <row r="109" spans="2:11" ht="24" customHeight="1">
      <c r="B109" s="16">
        <f ca="1">IF(LoanIsGood,IF(ROW()-ROW(PaymentSchedule3[[#Headers],[Payment Number]])&gt;ScheduledNumberOfPayments,"",ROW()-ROW(PaymentSchedule3[[#Headers],[Payment Number]])),"")</f>
        <v>96</v>
      </c>
      <c r="C109" s="17">
        <f ca="1">IF(PaymentSchedule3[[#This Row],[Payment Number]]&lt;&gt;"",EOMONTH(LoanStartDate,ROW(PaymentSchedule3[[#This Row],[Payment Number]])-ROW(PaymentSchedule3[[#Headers],[Payment Number]])-2)+DAY(LoanStartDate),"")</f>
        <v>47398</v>
      </c>
      <c r="D109" s="18">
        <f ca="1">IF(PaymentSchedule3[[#This Row],[Payment Number]]&lt;&gt;"",IF(ROW()-ROW(PaymentSchedule3[[#Headers],[Beginning
Balance]])=1,LoanAmount,INDEX(PaymentSchedule3[Ending
Balance],ROW()-ROW(PaymentSchedule3[[#Headers],[Beginning
Balance]])-1)),"")</f>
        <v>502.64805165832013</v>
      </c>
      <c r="E109" s="19">
        <f ca="1">IF(PaymentSchedule3[[#This Row],[Payment Number]]&lt;&gt;"",ScheduledPayment,"")</f>
        <v>21.213103047815046</v>
      </c>
      <c r="F109"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9"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109" s="18">
        <f ca="1">IF(PaymentSchedule3[[#This Row],[Payment Number]]&lt;&gt;"",PaymentSchedule3[[#This Row],[Total
Payment]]-PaymentSchedule3[[#This Row],[Interest]],"")</f>
        <v>19.118736165905378</v>
      </c>
      <c r="I109" s="20">
        <f ca="1">IF(PaymentSchedule3[[#This Row],[Payment Number]]&lt;&gt;"",PaymentSchedule3[[#This Row],[Beginning
Balance]]*(InterestRate/PaymentsPerYear),"")</f>
        <v>2.094366881909667</v>
      </c>
      <c r="J109" s="18">
        <f ca="1">IF(PaymentSchedule3[[#This Row],[Payment Number]]&lt;&gt;"",IF(PaymentSchedule3[[#This Row],[Scheduled Payment]]+PaymentSchedule3[[#This Row],[Extra
Payment]]&lt;=PaymentSchedule3[[#This Row],[Beginning
Balance]],PaymentSchedule3[[#This Row],[Beginning
Balance]]-PaymentSchedule3[[#This Row],[Principal]],0),"")</f>
        <v>483.52931549241475</v>
      </c>
      <c r="K109" s="20">
        <f ca="1">IF(PaymentSchedule3[[#This Row],[Payment Number]]&lt;&gt;"",SUM(INDEX(PaymentSchedule3[Interest],1,1):PaymentSchedule3[[#This Row],[Interest]]),"")</f>
        <v>519.98720808265909</v>
      </c>
    </row>
    <row r="110" spans="2:11" ht="24" customHeight="1">
      <c r="B110" s="16">
        <f ca="1">IF(LoanIsGood,IF(ROW()-ROW(PaymentSchedule3[[#Headers],[Payment Number]])&gt;ScheduledNumberOfPayments,"",ROW()-ROW(PaymentSchedule3[[#Headers],[Payment Number]])),"")</f>
        <v>97</v>
      </c>
      <c r="C110" s="17">
        <f ca="1">IF(PaymentSchedule3[[#This Row],[Payment Number]]&lt;&gt;"",EOMONTH(LoanStartDate,ROW(PaymentSchedule3[[#This Row],[Payment Number]])-ROW(PaymentSchedule3[[#Headers],[Payment Number]])-2)+DAY(LoanStartDate),"")</f>
        <v>47429</v>
      </c>
      <c r="D110" s="18">
        <f ca="1">IF(PaymentSchedule3[[#This Row],[Payment Number]]&lt;&gt;"",IF(ROW()-ROW(PaymentSchedule3[[#Headers],[Beginning
Balance]])=1,LoanAmount,INDEX(PaymentSchedule3[Ending
Balance],ROW()-ROW(PaymentSchedule3[[#Headers],[Beginning
Balance]])-1)),"")</f>
        <v>483.52931549241475</v>
      </c>
      <c r="E110" s="19">
        <f ca="1">IF(PaymentSchedule3[[#This Row],[Payment Number]]&lt;&gt;"",ScheduledPayment,"")</f>
        <v>21.213103047815046</v>
      </c>
      <c r="F110"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0"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110" s="18">
        <f ca="1">IF(PaymentSchedule3[[#This Row],[Payment Number]]&lt;&gt;"",PaymentSchedule3[[#This Row],[Total
Payment]]-PaymentSchedule3[[#This Row],[Interest]],"")</f>
        <v>19.19839756659665</v>
      </c>
      <c r="I110" s="20">
        <f ca="1">IF(PaymentSchedule3[[#This Row],[Payment Number]]&lt;&gt;"",PaymentSchedule3[[#This Row],[Beginning
Balance]]*(InterestRate/PaymentsPerYear),"")</f>
        <v>2.0147054812183947</v>
      </c>
      <c r="J110" s="18">
        <f ca="1">IF(PaymentSchedule3[[#This Row],[Payment Number]]&lt;&gt;"",IF(PaymentSchedule3[[#This Row],[Scheduled Payment]]+PaymentSchedule3[[#This Row],[Extra
Payment]]&lt;=PaymentSchedule3[[#This Row],[Beginning
Balance]],PaymentSchedule3[[#This Row],[Beginning
Balance]]-PaymentSchedule3[[#This Row],[Principal]],0),"")</f>
        <v>464.33091792581808</v>
      </c>
      <c r="K110" s="20">
        <f ca="1">IF(PaymentSchedule3[[#This Row],[Payment Number]]&lt;&gt;"",SUM(INDEX(PaymentSchedule3[Interest],1,1):PaymentSchedule3[[#This Row],[Interest]]),"")</f>
        <v>522.00191356387745</v>
      </c>
    </row>
    <row r="111" spans="2:11" ht="24" customHeight="1">
      <c r="B111" s="16">
        <f ca="1">IF(LoanIsGood,IF(ROW()-ROW(PaymentSchedule3[[#Headers],[Payment Number]])&gt;ScheduledNumberOfPayments,"",ROW()-ROW(PaymentSchedule3[[#Headers],[Payment Number]])),"")</f>
        <v>98</v>
      </c>
      <c r="C111" s="17">
        <f ca="1">IF(PaymentSchedule3[[#This Row],[Payment Number]]&lt;&gt;"",EOMONTH(LoanStartDate,ROW(PaymentSchedule3[[#This Row],[Payment Number]])-ROW(PaymentSchedule3[[#Headers],[Payment Number]])-2)+DAY(LoanStartDate),"")</f>
        <v>47459</v>
      </c>
      <c r="D111" s="18">
        <f ca="1">IF(PaymentSchedule3[[#This Row],[Payment Number]]&lt;&gt;"",IF(ROW()-ROW(PaymentSchedule3[[#Headers],[Beginning
Balance]])=1,LoanAmount,INDEX(PaymentSchedule3[Ending
Balance],ROW()-ROW(PaymentSchedule3[[#Headers],[Beginning
Balance]])-1)),"")</f>
        <v>464.33091792581808</v>
      </c>
      <c r="E111" s="19">
        <f ca="1">IF(PaymentSchedule3[[#This Row],[Payment Number]]&lt;&gt;"",ScheduledPayment,"")</f>
        <v>21.213103047815046</v>
      </c>
      <c r="F111"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1"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111" s="18">
        <f ca="1">IF(PaymentSchedule3[[#This Row],[Payment Number]]&lt;&gt;"",PaymentSchedule3[[#This Row],[Total
Payment]]-PaymentSchedule3[[#This Row],[Interest]],"")</f>
        <v>19.278390889790806</v>
      </c>
      <c r="I111" s="20">
        <f ca="1">IF(PaymentSchedule3[[#This Row],[Payment Number]]&lt;&gt;"",PaymentSchedule3[[#This Row],[Beginning
Balance]]*(InterestRate/PaymentsPerYear),"")</f>
        <v>1.9347121580242419</v>
      </c>
      <c r="J111" s="18">
        <f ca="1">IF(PaymentSchedule3[[#This Row],[Payment Number]]&lt;&gt;"",IF(PaymentSchedule3[[#This Row],[Scheduled Payment]]+PaymentSchedule3[[#This Row],[Extra
Payment]]&lt;=PaymentSchedule3[[#This Row],[Beginning
Balance]],PaymentSchedule3[[#This Row],[Beginning
Balance]]-PaymentSchedule3[[#This Row],[Principal]],0),"")</f>
        <v>445.0525270360273</v>
      </c>
      <c r="K111" s="20">
        <f ca="1">IF(PaymentSchedule3[[#This Row],[Payment Number]]&lt;&gt;"",SUM(INDEX(PaymentSchedule3[Interest],1,1):PaymentSchedule3[[#This Row],[Interest]]),"")</f>
        <v>523.93662572190169</v>
      </c>
    </row>
    <row r="112" spans="2:11" ht="24" customHeight="1">
      <c r="B112" s="16">
        <f ca="1">IF(LoanIsGood,IF(ROW()-ROW(PaymentSchedule3[[#Headers],[Payment Number]])&gt;ScheduledNumberOfPayments,"",ROW()-ROW(PaymentSchedule3[[#Headers],[Payment Number]])),"")</f>
        <v>99</v>
      </c>
      <c r="C112" s="17">
        <f ca="1">IF(PaymentSchedule3[[#This Row],[Payment Number]]&lt;&gt;"",EOMONTH(LoanStartDate,ROW(PaymentSchedule3[[#This Row],[Payment Number]])-ROW(PaymentSchedule3[[#Headers],[Payment Number]])-2)+DAY(LoanStartDate),"")</f>
        <v>47490</v>
      </c>
      <c r="D112" s="18">
        <f ca="1">IF(PaymentSchedule3[[#This Row],[Payment Number]]&lt;&gt;"",IF(ROW()-ROW(PaymentSchedule3[[#Headers],[Beginning
Balance]])=1,LoanAmount,INDEX(PaymentSchedule3[Ending
Balance],ROW()-ROW(PaymentSchedule3[[#Headers],[Beginning
Balance]])-1)),"")</f>
        <v>445.0525270360273</v>
      </c>
      <c r="E112" s="19">
        <f ca="1">IF(PaymentSchedule3[[#This Row],[Payment Number]]&lt;&gt;"",ScheduledPayment,"")</f>
        <v>21.213103047815046</v>
      </c>
      <c r="F112"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2"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112" s="18">
        <f ca="1">IF(PaymentSchedule3[[#This Row],[Payment Number]]&lt;&gt;"",PaymentSchedule3[[#This Row],[Total
Payment]]-PaymentSchedule3[[#This Row],[Interest]],"")</f>
        <v>19.358717518498267</v>
      </c>
      <c r="I112" s="20">
        <f ca="1">IF(PaymentSchedule3[[#This Row],[Payment Number]]&lt;&gt;"",PaymentSchedule3[[#This Row],[Beginning
Balance]]*(InterestRate/PaymentsPerYear),"")</f>
        <v>1.8543855293167804</v>
      </c>
      <c r="J112" s="18">
        <f ca="1">IF(PaymentSchedule3[[#This Row],[Payment Number]]&lt;&gt;"",IF(PaymentSchedule3[[#This Row],[Scheduled Payment]]+PaymentSchedule3[[#This Row],[Extra
Payment]]&lt;=PaymentSchedule3[[#This Row],[Beginning
Balance]],PaymentSchedule3[[#This Row],[Beginning
Balance]]-PaymentSchedule3[[#This Row],[Principal]],0),"")</f>
        <v>425.69380951752902</v>
      </c>
      <c r="K112" s="20">
        <f ca="1">IF(PaymentSchedule3[[#This Row],[Payment Number]]&lt;&gt;"",SUM(INDEX(PaymentSchedule3[Interest],1,1):PaymentSchedule3[[#This Row],[Interest]]),"")</f>
        <v>525.79101125121849</v>
      </c>
    </row>
    <row r="113" spans="2:11" ht="24" customHeight="1">
      <c r="B113" s="16">
        <f ca="1">IF(LoanIsGood,IF(ROW()-ROW(PaymentSchedule3[[#Headers],[Payment Number]])&gt;ScheduledNumberOfPayments,"",ROW()-ROW(PaymentSchedule3[[#Headers],[Payment Number]])),"")</f>
        <v>100</v>
      </c>
      <c r="C113" s="17">
        <f ca="1">IF(PaymentSchedule3[[#This Row],[Payment Number]]&lt;&gt;"",EOMONTH(LoanStartDate,ROW(PaymentSchedule3[[#This Row],[Payment Number]])-ROW(PaymentSchedule3[[#Headers],[Payment Number]])-2)+DAY(LoanStartDate),"")</f>
        <v>47521</v>
      </c>
      <c r="D113" s="18">
        <f ca="1">IF(PaymentSchedule3[[#This Row],[Payment Number]]&lt;&gt;"",IF(ROW()-ROW(PaymentSchedule3[[#Headers],[Beginning
Balance]])=1,LoanAmount,INDEX(PaymentSchedule3[Ending
Balance],ROW()-ROW(PaymentSchedule3[[#Headers],[Beginning
Balance]])-1)),"")</f>
        <v>425.69380951752902</v>
      </c>
      <c r="E113" s="19">
        <f ca="1">IF(PaymentSchedule3[[#This Row],[Payment Number]]&lt;&gt;"",ScheduledPayment,"")</f>
        <v>21.213103047815046</v>
      </c>
      <c r="F113"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3"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113" s="18">
        <f ca="1">IF(PaymentSchedule3[[#This Row],[Payment Number]]&lt;&gt;"",PaymentSchedule3[[#This Row],[Total
Payment]]-PaymentSchedule3[[#This Row],[Interest]],"")</f>
        <v>19.439378841492008</v>
      </c>
      <c r="I113" s="20">
        <f ca="1">IF(PaymentSchedule3[[#This Row],[Payment Number]]&lt;&gt;"",PaymentSchedule3[[#This Row],[Beginning
Balance]]*(InterestRate/PaymentsPerYear),"")</f>
        <v>1.7737242063230376</v>
      </c>
      <c r="J113" s="18">
        <f ca="1">IF(PaymentSchedule3[[#This Row],[Payment Number]]&lt;&gt;"",IF(PaymentSchedule3[[#This Row],[Scheduled Payment]]+PaymentSchedule3[[#This Row],[Extra
Payment]]&lt;=PaymentSchedule3[[#This Row],[Beginning
Balance]],PaymentSchedule3[[#This Row],[Beginning
Balance]]-PaymentSchedule3[[#This Row],[Principal]],0),"")</f>
        <v>406.25443067603703</v>
      </c>
      <c r="K113" s="20">
        <f ca="1">IF(PaymentSchedule3[[#This Row],[Payment Number]]&lt;&gt;"",SUM(INDEX(PaymentSchedule3[Interest],1,1):PaymentSchedule3[[#This Row],[Interest]]),"")</f>
        <v>527.56473545754147</v>
      </c>
    </row>
    <row r="114" spans="2:11" ht="24" customHeight="1">
      <c r="B114" s="16">
        <f ca="1">IF(LoanIsGood,IF(ROW()-ROW(PaymentSchedule3[[#Headers],[Payment Number]])&gt;ScheduledNumberOfPayments,"",ROW()-ROW(PaymentSchedule3[[#Headers],[Payment Number]])),"")</f>
        <v>101</v>
      </c>
      <c r="C114" s="17">
        <f ca="1">IF(PaymentSchedule3[[#This Row],[Payment Number]]&lt;&gt;"",EOMONTH(LoanStartDate,ROW(PaymentSchedule3[[#This Row],[Payment Number]])-ROW(PaymentSchedule3[[#Headers],[Payment Number]])-2)+DAY(LoanStartDate),"")</f>
        <v>47549</v>
      </c>
      <c r="D114" s="18">
        <f ca="1">IF(PaymentSchedule3[[#This Row],[Payment Number]]&lt;&gt;"",IF(ROW()-ROW(PaymentSchedule3[[#Headers],[Beginning
Balance]])=1,LoanAmount,INDEX(PaymentSchedule3[Ending
Balance],ROW()-ROW(PaymentSchedule3[[#Headers],[Beginning
Balance]])-1)),"")</f>
        <v>406.25443067603703</v>
      </c>
      <c r="E114" s="19">
        <f ca="1">IF(PaymentSchedule3[[#This Row],[Payment Number]]&lt;&gt;"",ScheduledPayment,"")</f>
        <v>21.213103047815046</v>
      </c>
      <c r="F114"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4"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114" s="18">
        <f ca="1">IF(PaymentSchedule3[[#This Row],[Payment Number]]&lt;&gt;"",PaymentSchedule3[[#This Row],[Total
Payment]]-PaymentSchedule3[[#This Row],[Interest]],"")</f>
        <v>19.520376253331559</v>
      </c>
      <c r="I114" s="20">
        <f ca="1">IF(PaymentSchedule3[[#This Row],[Payment Number]]&lt;&gt;"",PaymentSchedule3[[#This Row],[Beginning
Balance]]*(InterestRate/PaymentsPerYear),"")</f>
        <v>1.6927267944834876</v>
      </c>
      <c r="J114" s="18">
        <f ca="1">IF(PaymentSchedule3[[#This Row],[Payment Number]]&lt;&gt;"",IF(PaymentSchedule3[[#This Row],[Scheduled Payment]]+PaymentSchedule3[[#This Row],[Extra
Payment]]&lt;=PaymentSchedule3[[#This Row],[Beginning
Balance]],PaymentSchedule3[[#This Row],[Beginning
Balance]]-PaymentSchedule3[[#This Row],[Principal]],0),"")</f>
        <v>386.73405442270547</v>
      </c>
      <c r="K114" s="20">
        <f ca="1">IF(PaymentSchedule3[[#This Row],[Payment Number]]&lt;&gt;"",SUM(INDEX(PaymentSchedule3[Interest],1,1):PaymentSchedule3[[#This Row],[Interest]]),"")</f>
        <v>529.25746225202499</v>
      </c>
    </row>
    <row r="115" spans="2:11" ht="24" customHeight="1">
      <c r="B115" s="16">
        <f ca="1">IF(LoanIsGood,IF(ROW()-ROW(PaymentSchedule3[[#Headers],[Payment Number]])&gt;ScheduledNumberOfPayments,"",ROW()-ROW(PaymentSchedule3[[#Headers],[Payment Number]])),"")</f>
        <v>102</v>
      </c>
      <c r="C115" s="17">
        <f ca="1">IF(PaymentSchedule3[[#This Row],[Payment Number]]&lt;&gt;"",EOMONTH(LoanStartDate,ROW(PaymentSchedule3[[#This Row],[Payment Number]])-ROW(PaymentSchedule3[[#Headers],[Payment Number]])-2)+DAY(LoanStartDate),"")</f>
        <v>47580</v>
      </c>
      <c r="D115" s="18">
        <f ca="1">IF(PaymentSchedule3[[#This Row],[Payment Number]]&lt;&gt;"",IF(ROW()-ROW(PaymentSchedule3[[#Headers],[Beginning
Balance]])=1,LoanAmount,INDEX(PaymentSchedule3[Ending
Balance],ROW()-ROW(PaymentSchedule3[[#Headers],[Beginning
Balance]])-1)),"")</f>
        <v>386.73405442270547</v>
      </c>
      <c r="E115" s="19">
        <f ca="1">IF(PaymentSchedule3[[#This Row],[Payment Number]]&lt;&gt;"",ScheduledPayment,"")</f>
        <v>21.213103047815046</v>
      </c>
      <c r="F115"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5"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115" s="18">
        <f ca="1">IF(PaymentSchedule3[[#This Row],[Payment Number]]&lt;&gt;"",PaymentSchedule3[[#This Row],[Total
Payment]]-PaymentSchedule3[[#This Row],[Interest]],"")</f>
        <v>19.601711154387107</v>
      </c>
      <c r="I115" s="20">
        <f ca="1">IF(PaymentSchedule3[[#This Row],[Payment Number]]&lt;&gt;"",PaymentSchedule3[[#This Row],[Beginning
Balance]]*(InterestRate/PaymentsPerYear),"")</f>
        <v>1.6113918934279394</v>
      </c>
      <c r="J115" s="18">
        <f ca="1">IF(PaymentSchedule3[[#This Row],[Payment Number]]&lt;&gt;"",IF(PaymentSchedule3[[#This Row],[Scheduled Payment]]+PaymentSchedule3[[#This Row],[Extra
Payment]]&lt;=PaymentSchedule3[[#This Row],[Beginning
Balance]],PaymentSchedule3[[#This Row],[Beginning
Balance]]-PaymentSchedule3[[#This Row],[Principal]],0),"")</f>
        <v>367.13234326831838</v>
      </c>
      <c r="K115" s="20">
        <f ca="1">IF(PaymentSchedule3[[#This Row],[Payment Number]]&lt;&gt;"",SUM(INDEX(PaymentSchedule3[Interest],1,1):PaymentSchedule3[[#This Row],[Interest]]),"")</f>
        <v>530.86885414545293</v>
      </c>
    </row>
    <row r="116" spans="2:11" ht="24" customHeight="1">
      <c r="B116" s="16">
        <f ca="1">IF(LoanIsGood,IF(ROW()-ROW(PaymentSchedule3[[#Headers],[Payment Number]])&gt;ScheduledNumberOfPayments,"",ROW()-ROW(PaymentSchedule3[[#Headers],[Payment Number]])),"")</f>
        <v>103</v>
      </c>
      <c r="C116" s="17">
        <f ca="1">IF(PaymentSchedule3[[#This Row],[Payment Number]]&lt;&gt;"",EOMONTH(LoanStartDate,ROW(PaymentSchedule3[[#This Row],[Payment Number]])-ROW(PaymentSchedule3[[#Headers],[Payment Number]])-2)+DAY(LoanStartDate),"")</f>
        <v>47610</v>
      </c>
      <c r="D116" s="18">
        <f ca="1">IF(PaymentSchedule3[[#This Row],[Payment Number]]&lt;&gt;"",IF(ROW()-ROW(PaymentSchedule3[[#Headers],[Beginning
Balance]])=1,LoanAmount,INDEX(PaymentSchedule3[Ending
Balance],ROW()-ROW(PaymentSchedule3[[#Headers],[Beginning
Balance]])-1)),"")</f>
        <v>367.13234326831838</v>
      </c>
      <c r="E116" s="19">
        <f ca="1">IF(PaymentSchedule3[[#This Row],[Payment Number]]&lt;&gt;"",ScheduledPayment,"")</f>
        <v>21.213103047815046</v>
      </c>
      <c r="F116"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6"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116" s="18">
        <f ca="1">IF(PaymentSchedule3[[#This Row],[Payment Number]]&lt;&gt;"",PaymentSchedule3[[#This Row],[Total
Payment]]-PaymentSchedule3[[#This Row],[Interest]],"")</f>
        <v>19.683384950863719</v>
      </c>
      <c r="I116" s="20">
        <f ca="1">IF(PaymentSchedule3[[#This Row],[Payment Number]]&lt;&gt;"",PaymentSchedule3[[#This Row],[Beginning
Balance]]*(InterestRate/PaymentsPerYear),"")</f>
        <v>1.5297180969513267</v>
      </c>
      <c r="J116" s="18">
        <f ca="1">IF(PaymentSchedule3[[#This Row],[Payment Number]]&lt;&gt;"",IF(PaymentSchedule3[[#This Row],[Scheduled Payment]]+PaymentSchedule3[[#This Row],[Extra
Payment]]&lt;=PaymentSchedule3[[#This Row],[Beginning
Balance]],PaymentSchedule3[[#This Row],[Beginning
Balance]]-PaymentSchedule3[[#This Row],[Principal]],0),"")</f>
        <v>347.44895831745464</v>
      </c>
      <c r="K116" s="20">
        <f ca="1">IF(PaymentSchedule3[[#This Row],[Payment Number]]&lt;&gt;"",SUM(INDEX(PaymentSchedule3[Interest],1,1):PaymentSchedule3[[#This Row],[Interest]]),"")</f>
        <v>532.39857224240427</v>
      </c>
    </row>
    <row r="117" spans="2:11" ht="24" customHeight="1">
      <c r="B117" s="16">
        <f ca="1">IF(LoanIsGood,IF(ROW()-ROW(PaymentSchedule3[[#Headers],[Payment Number]])&gt;ScheduledNumberOfPayments,"",ROW()-ROW(PaymentSchedule3[[#Headers],[Payment Number]])),"")</f>
        <v>104</v>
      </c>
      <c r="C117" s="17">
        <f ca="1">IF(PaymentSchedule3[[#This Row],[Payment Number]]&lt;&gt;"",EOMONTH(LoanStartDate,ROW(PaymentSchedule3[[#This Row],[Payment Number]])-ROW(PaymentSchedule3[[#Headers],[Payment Number]])-2)+DAY(LoanStartDate),"")</f>
        <v>47641</v>
      </c>
      <c r="D117" s="18">
        <f ca="1">IF(PaymentSchedule3[[#This Row],[Payment Number]]&lt;&gt;"",IF(ROW()-ROW(PaymentSchedule3[[#Headers],[Beginning
Balance]])=1,LoanAmount,INDEX(PaymentSchedule3[Ending
Balance],ROW()-ROW(PaymentSchedule3[[#Headers],[Beginning
Balance]])-1)),"")</f>
        <v>347.44895831745464</v>
      </c>
      <c r="E117" s="19">
        <f ca="1">IF(PaymentSchedule3[[#This Row],[Payment Number]]&lt;&gt;"",ScheduledPayment,"")</f>
        <v>21.213103047815046</v>
      </c>
      <c r="F117"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7"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117" s="18">
        <f ca="1">IF(PaymentSchedule3[[#This Row],[Payment Number]]&lt;&gt;"",PaymentSchedule3[[#This Row],[Total
Payment]]-PaymentSchedule3[[#This Row],[Interest]],"")</f>
        <v>19.765399054825654</v>
      </c>
      <c r="I117" s="20">
        <f ca="1">IF(PaymentSchedule3[[#This Row],[Payment Number]]&lt;&gt;"",PaymentSchedule3[[#This Row],[Beginning
Balance]]*(InterestRate/PaymentsPerYear),"")</f>
        <v>1.4477039929893942</v>
      </c>
      <c r="J117" s="18">
        <f ca="1">IF(PaymentSchedule3[[#This Row],[Payment Number]]&lt;&gt;"",IF(PaymentSchedule3[[#This Row],[Scheduled Payment]]+PaymentSchedule3[[#This Row],[Extra
Payment]]&lt;=PaymentSchedule3[[#This Row],[Beginning
Balance]],PaymentSchedule3[[#This Row],[Beginning
Balance]]-PaymentSchedule3[[#This Row],[Principal]],0),"")</f>
        <v>327.68355926262899</v>
      </c>
      <c r="K117" s="20">
        <f ca="1">IF(PaymentSchedule3[[#This Row],[Payment Number]]&lt;&gt;"",SUM(INDEX(PaymentSchedule3[Interest],1,1):PaymentSchedule3[[#This Row],[Interest]]),"")</f>
        <v>533.8462762353937</v>
      </c>
    </row>
    <row r="118" spans="2:11" ht="24" customHeight="1">
      <c r="B118" s="16">
        <f ca="1">IF(LoanIsGood,IF(ROW()-ROW(PaymentSchedule3[[#Headers],[Payment Number]])&gt;ScheduledNumberOfPayments,"",ROW()-ROW(PaymentSchedule3[[#Headers],[Payment Number]])),"")</f>
        <v>105</v>
      </c>
      <c r="C118" s="17">
        <f ca="1">IF(PaymentSchedule3[[#This Row],[Payment Number]]&lt;&gt;"",EOMONTH(LoanStartDate,ROW(PaymentSchedule3[[#This Row],[Payment Number]])-ROW(PaymentSchedule3[[#Headers],[Payment Number]])-2)+DAY(LoanStartDate),"")</f>
        <v>47671</v>
      </c>
      <c r="D118" s="18">
        <f ca="1">IF(PaymentSchedule3[[#This Row],[Payment Number]]&lt;&gt;"",IF(ROW()-ROW(PaymentSchedule3[[#Headers],[Beginning
Balance]])=1,LoanAmount,INDEX(PaymentSchedule3[Ending
Balance],ROW()-ROW(PaymentSchedule3[[#Headers],[Beginning
Balance]])-1)),"")</f>
        <v>327.68355926262899</v>
      </c>
      <c r="E118" s="19">
        <f ca="1">IF(PaymentSchedule3[[#This Row],[Payment Number]]&lt;&gt;"",ScheduledPayment,"")</f>
        <v>21.213103047815046</v>
      </c>
      <c r="F118"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8"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118" s="18">
        <f ca="1">IF(PaymentSchedule3[[#This Row],[Payment Number]]&lt;&gt;"",PaymentSchedule3[[#This Row],[Total
Payment]]-PaymentSchedule3[[#This Row],[Interest]],"")</f>
        <v>19.847754884220759</v>
      </c>
      <c r="I118" s="20">
        <f ca="1">IF(PaymentSchedule3[[#This Row],[Payment Number]]&lt;&gt;"",PaymentSchedule3[[#This Row],[Beginning
Balance]]*(InterestRate/PaymentsPerYear),"")</f>
        <v>1.3653481635942875</v>
      </c>
      <c r="J118" s="18">
        <f ca="1">IF(PaymentSchedule3[[#This Row],[Payment Number]]&lt;&gt;"",IF(PaymentSchedule3[[#This Row],[Scheduled Payment]]+PaymentSchedule3[[#This Row],[Extra
Payment]]&lt;=PaymentSchedule3[[#This Row],[Beginning
Balance]],PaymentSchedule3[[#This Row],[Beginning
Balance]]-PaymentSchedule3[[#This Row],[Principal]],0),"")</f>
        <v>307.83580437840823</v>
      </c>
      <c r="K118" s="20">
        <f ca="1">IF(PaymentSchedule3[[#This Row],[Payment Number]]&lt;&gt;"",SUM(INDEX(PaymentSchedule3[Interest],1,1):PaymentSchedule3[[#This Row],[Interest]]),"")</f>
        <v>535.21162439898796</v>
      </c>
    </row>
    <row r="119" spans="2:11" ht="24" customHeight="1">
      <c r="B119" s="16">
        <f ca="1">IF(LoanIsGood,IF(ROW()-ROW(PaymentSchedule3[[#Headers],[Payment Number]])&gt;ScheduledNumberOfPayments,"",ROW()-ROW(PaymentSchedule3[[#Headers],[Payment Number]])),"")</f>
        <v>106</v>
      </c>
      <c r="C119" s="17">
        <f ca="1">IF(PaymentSchedule3[[#This Row],[Payment Number]]&lt;&gt;"",EOMONTH(LoanStartDate,ROW(PaymentSchedule3[[#This Row],[Payment Number]])-ROW(PaymentSchedule3[[#Headers],[Payment Number]])-2)+DAY(LoanStartDate),"")</f>
        <v>47702</v>
      </c>
      <c r="D119" s="18">
        <f ca="1">IF(PaymentSchedule3[[#This Row],[Payment Number]]&lt;&gt;"",IF(ROW()-ROW(PaymentSchedule3[[#Headers],[Beginning
Balance]])=1,LoanAmount,INDEX(PaymentSchedule3[Ending
Balance],ROW()-ROW(PaymentSchedule3[[#Headers],[Beginning
Balance]])-1)),"")</f>
        <v>307.83580437840823</v>
      </c>
      <c r="E119" s="19">
        <f ca="1">IF(PaymentSchedule3[[#This Row],[Payment Number]]&lt;&gt;"",ScheduledPayment,"")</f>
        <v>21.213103047815046</v>
      </c>
      <c r="F119"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9"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119" s="18">
        <f ca="1">IF(PaymentSchedule3[[#This Row],[Payment Number]]&lt;&gt;"",PaymentSchedule3[[#This Row],[Total
Payment]]-PaymentSchedule3[[#This Row],[Interest]],"")</f>
        <v>19.930453862905011</v>
      </c>
      <c r="I119" s="20">
        <f ca="1">IF(PaymentSchedule3[[#This Row],[Payment Number]]&lt;&gt;"",PaymentSchedule3[[#This Row],[Beginning
Balance]]*(InterestRate/PaymentsPerYear),"")</f>
        <v>1.2826491849100343</v>
      </c>
      <c r="J119" s="18">
        <f ca="1">IF(PaymentSchedule3[[#This Row],[Payment Number]]&lt;&gt;"",IF(PaymentSchedule3[[#This Row],[Scheduled Payment]]+PaymentSchedule3[[#This Row],[Extra
Payment]]&lt;=PaymentSchedule3[[#This Row],[Beginning
Balance]],PaymentSchedule3[[#This Row],[Beginning
Balance]]-PaymentSchedule3[[#This Row],[Principal]],0),"")</f>
        <v>287.90535051550319</v>
      </c>
      <c r="K119" s="20">
        <f ca="1">IF(PaymentSchedule3[[#This Row],[Payment Number]]&lt;&gt;"",SUM(INDEX(PaymentSchedule3[Interest],1,1):PaymentSchedule3[[#This Row],[Interest]]),"")</f>
        <v>536.49427358389801</v>
      </c>
    </row>
    <row r="120" spans="2:11" ht="24" customHeight="1">
      <c r="B120" s="16">
        <f ca="1">IF(LoanIsGood,IF(ROW()-ROW(PaymentSchedule3[[#Headers],[Payment Number]])&gt;ScheduledNumberOfPayments,"",ROW()-ROW(PaymentSchedule3[[#Headers],[Payment Number]])),"")</f>
        <v>107</v>
      </c>
      <c r="C120" s="17">
        <f ca="1">IF(PaymentSchedule3[[#This Row],[Payment Number]]&lt;&gt;"",EOMONTH(LoanStartDate,ROW(PaymentSchedule3[[#This Row],[Payment Number]])-ROW(PaymentSchedule3[[#Headers],[Payment Number]])-2)+DAY(LoanStartDate),"")</f>
        <v>47733</v>
      </c>
      <c r="D120" s="18">
        <f ca="1">IF(PaymentSchedule3[[#This Row],[Payment Number]]&lt;&gt;"",IF(ROW()-ROW(PaymentSchedule3[[#Headers],[Beginning
Balance]])=1,LoanAmount,INDEX(PaymentSchedule3[Ending
Balance],ROW()-ROW(PaymentSchedule3[[#Headers],[Beginning
Balance]])-1)),"")</f>
        <v>287.90535051550319</v>
      </c>
      <c r="E120" s="19">
        <f ca="1">IF(PaymentSchedule3[[#This Row],[Payment Number]]&lt;&gt;"",ScheduledPayment,"")</f>
        <v>21.213103047815046</v>
      </c>
      <c r="F120"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0"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120" s="18">
        <f ca="1">IF(PaymentSchedule3[[#This Row],[Payment Number]]&lt;&gt;"",PaymentSchedule3[[#This Row],[Total
Payment]]-PaymentSchedule3[[#This Row],[Interest]],"")</f>
        <v>20.013497420667118</v>
      </c>
      <c r="I120" s="20">
        <f ca="1">IF(PaymentSchedule3[[#This Row],[Payment Number]]&lt;&gt;"",PaymentSchedule3[[#This Row],[Beginning
Balance]]*(InterestRate/PaymentsPerYear),"")</f>
        <v>1.1996056271479298</v>
      </c>
      <c r="J120" s="18">
        <f ca="1">IF(PaymentSchedule3[[#This Row],[Payment Number]]&lt;&gt;"",IF(PaymentSchedule3[[#This Row],[Scheduled Payment]]+PaymentSchedule3[[#This Row],[Extra
Payment]]&lt;=PaymentSchedule3[[#This Row],[Beginning
Balance]],PaymentSchedule3[[#This Row],[Beginning
Balance]]-PaymentSchedule3[[#This Row],[Principal]],0),"")</f>
        <v>267.89185309483605</v>
      </c>
      <c r="K120" s="20">
        <f ca="1">IF(PaymentSchedule3[[#This Row],[Payment Number]]&lt;&gt;"",SUM(INDEX(PaymentSchedule3[Interest],1,1):PaymentSchedule3[[#This Row],[Interest]]),"")</f>
        <v>537.6938792110459</v>
      </c>
    </row>
    <row r="121" spans="2:11" ht="24" customHeight="1">
      <c r="B121" s="16">
        <f ca="1">IF(LoanIsGood,IF(ROW()-ROW(PaymentSchedule3[[#Headers],[Payment Number]])&gt;ScheduledNumberOfPayments,"",ROW()-ROW(PaymentSchedule3[[#Headers],[Payment Number]])),"")</f>
        <v>108</v>
      </c>
      <c r="C121" s="17">
        <f ca="1">IF(PaymentSchedule3[[#This Row],[Payment Number]]&lt;&gt;"",EOMONTH(LoanStartDate,ROW(PaymentSchedule3[[#This Row],[Payment Number]])-ROW(PaymentSchedule3[[#Headers],[Payment Number]])-2)+DAY(LoanStartDate),"")</f>
        <v>47763</v>
      </c>
      <c r="D121" s="18">
        <f ca="1">IF(PaymentSchedule3[[#This Row],[Payment Number]]&lt;&gt;"",IF(ROW()-ROW(PaymentSchedule3[[#Headers],[Beginning
Balance]])=1,LoanAmount,INDEX(PaymentSchedule3[Ending
Balance],ROW()-ROW(PaymentSchedule3[[#Headers],[Beginning
Balance]])-1)),"")</f>
        <v>267.89185309483605</v>
      </c>
      <c r="E121" s="19">
        <f ca="1">IF(PaymentSchedule3[[#This Row],[Payment Number]]&lt;&gt;"",ScheduledPayment,"")</f>
        <v>21.213103047815046</v>
      </c>
      <c r="F121"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1"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121" s="18">
        <f ca="1">IF(PaymentSchedule3[[#This Row],[Payment Number]]&lt;&gt;"",PaymentSchedule3[[#This Row],[Total
Payment]]-PaymentSchedule3[[#This Row],[Interest]],"")</f>
        <v>20.096886993253229</v>
      </c>
      <c r="I121" s="20">
        <f ca="1">IF(PaymentSchedule3[[#This Row],[Payment Number]]&lt;&gt;"",PaymentSchedule3[[#This Row],[Beginning
Balance]]*(InterestRate/PaymentsPerYear),"")</f>
        <v>1.1162160545618169</v>
      </c>
      <c r="J121" s="18">
        <f ca="1">IF(PaymentSchedule3[[#This Row],[Payment Number]]&lt;&gt;"",IF(PaymentSchedule3[[#This Row],[Scheduled Payment]]+PaymentSchedule3[[#This Row],[Extra
Payment]]&lt;=PaymentSchedule3[[#This Row],[Beginning
Balance]],PaymentSchedule3[[#This Row],[Beginning
Balance]]-PaymentSchedule3[[#This Row],[Principal]],0),"")</f>
        <v>247.79496610158282</v>
      </c>
      <c r="K121" s="20">
        <f ca="1">IF(PaymentSchedule3[[#This Row],[Payment Number]]&lt;&gt;"",SUM(INDEX(PaymentSchedule3[Interest],1,1):PaymentSchedule3[[#This Row],[Interest]]),"")</f>
        <v>538.81009526560774</v>
      </c>
    </row>
    <row r="122" spans="2:11" ht="24" customHeight="1">
      <c r="B122" s="16">
        <f ca="1">IF(LoanIsGood,IF(ROW()-ROW(PaymentSchedule3[[#Headers],[Payment Number]])&gt;ScheduledNumberOfPayments,"",ROW()-ROW(PaymentSchedule3[[#Headers],[Payment Number]])),"")</f>
        <v>109</v>
      </c>
      <c r="C122" s="17">
        <f ca="1">IF(PaymentSchedule3[[#This Row],[Payment Number]]&lt;&gt;"",EOMONTH(LoanStartDate,ROW(PaymentSchedule3[[#This Row],[Payment Number]])-ROW(PaymentSchedule3[[#Headers],[Payment Number]])-2)+DAY(LoanStartDate),"")</f>
        <v>47794</v>
      </c>
      <c r="D122" s="18">
        <f ca="1">IF(PaymentSchedule3[[#This Row],[Payment Number]]&lt;&gt;"",IF(ROW()-ROW(PaymentSchedule3[[#Headers],[Beginning
Balance]])=1,LoanAmount,INDEX(PaymentSchedule3[Ending
Balance],ROW()-ROW(PaymentSchedule3[[#Headers],[Beginning
Balance]])-1)),"")</f>
        <v>247.79496610158282</v>
      </c>
      <c r="E122" s="19">
        <f ca="1">IF(PaymentSchedule3[[#This Row],[Payment Number]]&lt;&gt;"",ScheduledPayment,"")</f>
        <v>21.213103047815046</v>
      </c>
      <c r="F122"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2"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122" s="18">
        <f ca="1">IF(PaymentSchedule3[[#This Row],[Payment Number]]&lt;&gt;"",PaymentSchedule3[[#This Row],[Total
Payment]]-PaymentSchedule3[[#This Row],[Interest]],"")</f>
        <v>20.180624022391786</v>
      </c>
      <c r="I122" s="20">
        <f ca="1">IF(PaymentSchedule3[[#This Row],[Payment Number]]&lt;&gt;"",PaymentSchedule3[[#This Row],[Beginning
Balance]]*(InterestRate/PaymentsPerYear),"")</f>
        <v>1.0324790254232616</v>
      </c>
      <c r="J122" s="18">
        <f ca="1">IF(PaymentSchedule3[[#This Row],[Payment Number]]&lt;&gt;"",IF(PaymentSchedule3[[#This Row],[Scheduled Payment]]+PaymentSchedule3[[#This Row],[Extra
Payment]]&lt;=PaymentSchedule3[[#This Row],[Beginning
Balance]],PaymentSchedule3[[#This Row],[Beginning
Balance]]-PaymentSchedule3[[#This Row],[Principal]],0),"")</f>
        <v>227.61434207919103</v>
      </c>
      <c r="K122" s="20">
        <f ca="1">IF(PaymentSchedule3[[#This Row],[Payment Number]]&lt;&gt;"",SUM(INDEX(PaymentSchedule3[Interest],1,1):PaymentSchedule3[[#This Row],[Interest]]),"")</f>
        <v>539.84257429103104</v>
      </c>
    </row>
    <row r="123" spans="2:11" ht="24" customHeight="1">
      <c r="B123" s="16">
        <f ca="1">IF(LoanIsGood,IF(ROW()-ROW(PaymentSchedule3[[#Headers],[Payment Number]])&gt;ScheduledNumberOfPayments,"",ROW()-ROW(PaymentSchedule3[[#Headers],[Payment Number]])),"")</f>
        <v>110</v>
      </c>
      <c r="C123" s="17">
        <f ca="1">IF(PaymentSchedule3[[#This Row],[Payment Number]]&lt;&gt;"",EOMONTH(LoanStartDate,ROW(PaymentSchedule3[[#This Row],[Payment Number]])-ROW(PaymentSchedule3[[#Headers],[Payment Number]])-2)+DAY(LoanStartDate),"")</f>
        <v>47824</v>
      </c>
      <c r="D123" s="18">
        <f ca="1">IF(PaymentSchedule3[[#This Row],[Payment Number]]&lt;&gt;"",IF(ROW()-ROW(PaymentSchedule3[[#Headers],[Beginning
Balance]])=1,LoanAmount,INDEX(PaymentSchedule3[Ending
Balance],ROW()-ROW(PaymentSchedule3[[#Headers],[Beginning
Balance]])-1)),"")</f>
        <v>227.61434207919103</v>
      </c>
      <c r="E123" s="19">
        <f ca="1">IF(PaymentSchedule3[[#This Row],[Payment Number]]&lt;&gt;"",ScheduledPayment,"")</f>
        <v>21.213103047815046</v>
      </c>
      <c r="F123"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3"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123" s="18">
        <f ca="1">IF(PaymentSchedule3[[#This Row],[Payment Number]]&lt;&gt;"",PaymentSchedule3[[#This Row],[Total
Payment]]-PaymentSchedule3[[#This Row],[Interest]],"")</f>
        <v>20.264709955818418</v>
      </c>
      <c r="I123" s="20">
        <f ca="1">IF(PaymentSchedule3[[#This Row],[Payment Number]]&lt;&gt;"",PaymentSchedule3[[#This Row],[Beginning
Balance]]*(InterestRate/PaymentsPerYear),"")</f>
        <v>0.94839309199662924</v>
      </c>
      <c r="J123" s="18">
        <f ca="1">IF(PaymentSchedule3[[#This Row],[Payment Number]]&lt;&gt;"",IF(PaymentSchedule3[[#This Row],[Scheduled Payment]]+PaymentSchedule3[[#This Row],[Extra
Payment]]&lt;=PaymentSchedule3[[#This Row],[Beginning
Balance]],PaymentSchedule3[[#This Row],[Beginning
Balance]]-PaymentSchedule3[[#This Row],[Principal]],0),"")</f>
        <v>207.3496321233726</v>
      </c>
      <c r="K123" s="20">
        <f ca="1">IF(PaymentSchedule3[[#This Row],[Payment Number]]&lt;&gt;"",SUM(INDEX(PaymentSchedule3[Interest],1,1):PaymentSchedule3[[#This Row],[Interest]]),"")</f>
        <v>540.79096738302769</v>
      </c>
    </row>
    <row r="124" spans="2:11" ht="24" customHeight="1">
      <c r="B124" s="16">
        <f ca="1">IF(LoanIsGood,IF(ROW()-ROW(PaymentSchedule3[[#Headers],[Payment Number]])&gt;ScheduledNumberOfPayments,"",ROW()-ROW(PaymentSchedule3[[#Headers],[Payment Number]])),"")</f>
        <v>111</v>
      </c>
      <c r="C124" s="17">
        <f ca="1">IF(PaymentSchedule3[[#This Row],[Payment Number]]&lt;&gt;"",EOMONTH(LoanStartDate,ROW(PaymentSchedule3[[#This Row],[Payment Number]])-ROW(PaymentSchedule3[[#Headers],[Payment Number]])-2)+DAY(LoanStartDate),"")</f>
        <v>47855</v>
      </c>
      <c r="D124" s="18">
        <f ca="1">IF(PaymentSchedule3[[#This Row],[Payment Number]]&lt;&gt;"",IF(ROW()-ROW(PaymentSchedule3[[#Headers],[Beginning
Balance]])=1,LoanAmount,INDEX(PaymentSchedule3[Ending
Balance],ROW()-ROW(PaymentSchedule3[[#Headers],[Beginning
Balance]])-1)),"")</f>
        <v>207.3496321233726</v>
      </c>
      <c r="E124" s="19">
        <f ca="1">IF(PaymentSchedule3[[#This Row],[Payment Number]]&lt;&gt;"",ScheduledPayment,"")</f>
        <v>21.213103047815046</v>
      </c>
      <c r="F124"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4"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124" s="18">
        <f ca="1">IF(PaymentSchedule3[[#This Row],[Payment Number]]&lt;&gt;"",PaymentSchedule3[[#This Row],[Total
Payment]]-PaymentSchedule3[[#This Row],[Interest]],"")</f>
        <v>20.349146247300993</v>
      </c>
      <c r="I124" s="20">
        <f ca="1">IF(PaymentSchedule3[[#This Row],[Payment Number]]&lt;&gt;"",PaymentSchedule3[[#This Row],[Beginning
Balance]]*(InterestRate/PaymentsPerYear),"")</f>
        <v>0.86395680051405244</v>
      </c>
      <c r="J124" s="18">
        <f ca="1">IF(PaymentSchedule3[[#This Row],[Payment Number]]&lt;&gt;"",IF(PaymentSchedule3[[#This Row],[Scheduled Payment]]+PaymentSchedule3[[#This Row],[Extra
Payment]]&lt;=PaymentSchedule3[[#This Row],[Beginning
Balance]],PaymentSchedule3[[#This Row],[Beginning
Balance]]-PaymentSchedule3[[#This Row],[Principal]],0),"")</f>
        <v>187.00048587607159</v>
      </c>
      <c r="K124" s="20">
        <f ca="1">IF(PaymentSchedule3[[#This Row],[Payment Number]]&lt;&gt;"",SUM(INDEX(PaymentSchedule3[Interest],1,1):PaymentSchedule3[[#This Row],[Interest]]),"")</f>
        <v>541.65492418354177</v>
      </c>
    </row>
    <row r="125" spans="2:11" ht="24" customHeight="1">
      <c r="B125" s="16">
        <f ca="1">IF(LoanIsGood,IF(ROW()-ROW(PaymentSchedule3[[#Headers],[Payment Number]])&gt;ScheduledNumberOfPayments,"",ROW()-ROW(PaymentSchedule3[[#Headers],[Payment Number]])),"")</f>
        <v>112</v>
      </c>
      <c r="C125" s="17">
        <f ca="1">IF(PaymentSchedule3[[#This Row],[Payment Number]]&lt;&gt;"",EOMONTH(LoanStartDate,ROW(PaymentSchedule3[[#This Row],[Payment Number]])-ROW(PaymentSchedule3[[#Headers],[Payment Number]])-2)+DAY(LoanStartDate),"")</f>
        <v>47886</v>
      </c>
      <c r="D125" s="18">
        <f ca="1">IF(PaymentSchedule3[[#This Row],[Payment Number]]&lt;&gt;"",IF(ROW()-ROW(PaymentSchedule3[[#Headers],[Beginning
Balance]])=1,LoanAmount,INDEX(PaymentSchedule3[Ending
Balance],ROW()-ROW(PaymentSchedule3[[#Headers],[Beginning
Balance]])-1)),"")</f>
        <v>187.00048587607159</v>
      </c>
      <c r="E125" s="19">
        <f ca="1">IF(PaymentSchedule3[[#This Row],[Payment Number]]&lt;&gt;"",ScheduledPayment,"")</f>
        <v>21.213103047815046</v>
      </c>
      <c r="F125"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5"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125" s="18">
        <f ca="1">IF(PaymentSchedule3[[#This Row],[Payment Number]]&lt;&gt;"",PaymentSchedule3[[#This Row],[Total
Payment]]-PaymentSchedule3[[#This Row],[Interest]],"")</f>
        <v>20.433934356664746</v>
      </c>
      <c r="I125" s="20">
        <f ca="1">IF(PaymentSchedule3[[#This Row],[Payment Number]]&lt;&gt;"",PaymentSchedule3[[#This Row],[Beginning
Balance]]*(InterestRate/PaymentsPerYear),"")</f>
        <v>0.7791686911502983</v>
      </c>
      <c r="J125" s="18">
        <f ca="1">IF(PaymentSchedule3[[#This Row],[Payment Number]]&lt;&gt;"",IF(PaymentSchedule3[[#This Row],[Scheduled Payment]]+PaymentSchedule3[[#This Row],[Extra
Payment]]&lt;=PaymentSchedule3[[#This Row],[Beginning
Balance]],PaymentSchedule3[[#This Row],[Beginning
Balance]]-PaymentSchedule3[[#This Row],[Principal]],0),"")</f>
        <v>166.56655151940686</v>
      </c>
      <c r="K125" s="20">
        <f ca="1">IF(PaymentSchedule3[[#This Row],[Payment Number]]&lt;&gt;"",SUM(INDEX(PaymentSchedule3[Interest],1,1):PaymentSchedule3[[#This Row],[Interest]]),"")</f>
        <v>542.43409287469206</v>
      </c>
    </row>
    <row r="126" spans="2:11" ht="24" customHeight="1">
      <c r="B126" s="16">
        <f ca="1">IF(LoanIsGood,IF(ROW()-ROW(PaymentSchedule3[[#Headers],[Payment Number]])&gt;ScheduledNumberOfPayments,"",ROW()-ROW(PaymentSchedule3[[#Headers],[Payment Number]])),"")</f>
        <v>113</v>
      </c>
      <c r="C126" s="17">
        <f ca="1">IF(PaymentSchedule3[[#This Row],[Payment Number]]&lt;&gt;"",EOMONTH(LoanStartDate,ROW(PaymentSchedule3[[#This Row],[Payment Number]])-ROW(PaymentSchedule3[[#Headers],[Payment Number]])-2)+DAY(LoanStartDate),"")</f>
        <v>47914</v>
      </c>
      <c r="D126" s="18">
        <f ca="1">IF(PaymentSchedule3[[#This Row],[Payment Number]]&lt;&gt;"",IF(ROW()-ROW(PaymentSchedule3[[#Headers],[Beginning
Balance]])=1,LoanAmount,INDEX(PaymentSchedule3[Ending
Balance],ROW()-ROW(PaymentSchedule3[[#Headers],[Beginning
Balance]])-1)),"")</f>
        <v>166.56655151940686</v>
      </c>
      <c r="E126" s="19">
        <f ca="1">IF(PaymentSchedule3[[#This Row],[Payment Number]]&lt;&gt;"",ScheduledPayment,"")</f>
        <v>21.213103047815046</v>
      </c>
      <c r="F126"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6"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126" s="18">
        <f ca="1">IF(PaymentSchedule3[[#This Row],[Payment Number]]&lt;&gt;"",PaymentSchedule3[[#This Row],[Total
Payment]]-PaymentSchedule3[[#This Row],[Interest]],"")</f>
        <v>20.519075749817517</v>
      </c>
      <c r="I126" s="20">
        <f ca="1">IF(PaymentSchedule3[[#This Row],[Payment Number]]&lt;&gt;"",PaymentSchedule3[[#This Row],[Beginning
Balance]]*(InterestRate/PaymentsPerYear),"")</f>
        <v>0.6940272979975286</v>
      </c>
      <c r="J126" s="18">
        <f ca="1">IF(PaymentSchedule3[[#This Row],[Payment Number]]&lt;&gt;"",IF(PaymentSchedule3[[#This Row],[Scheduled Payment]]+PaymentSchedule3[[#This Row],[Extra
Payment]]&lt;=PaymentSchedule3[[#This Row],[Beginning
Balance]],PaymentSchedule3[[#This Row],[Beginning
Balance]]-PaymentSchedule3[[#This Row],[Principal]],0),"")</f>
        <v>146.04747576958934</v>
      </c>
      <c r="K126" s="20">
        <f ca="1">IF(PaymentSchedule3[[#This Row],[Payment Number]]&lt;&gt;"",SUM(INDEX(PaymentSchedule3[Interest],1,1):PaymentSchedule3[[#This Row],[Interest]]),"")</f>
        <v>543.12812017268959</v>
      </c>
    </row>
    <row r="127" spans="2:11" ht="24" customHeight="1">
      <c r="B127" s="16">
        <f ca="1">IF(LoanIsGood,IF(ROW()-ROW(PaymentSchedule3[[#Headers],[Payment Number]])&gt;ScheduledNumberOfPayments,"",ROW()-ROW(PaymentSchedule3[[#Headers],[Payment Number]])),"")</f>
        <v>114</v>
      </c>
      <c r="C127" s="17">
        <f ca="1">IF(PaymentSchedule3[[#This Row],[Payment Number]]&lt;&gt;"",EOMONTH(LoanStartDate,ROW(PaymentSchedule3[[#This Row],[Payment Number]])-ROW(PaymentSchedule3[[#Headers],[Payment Number]])-2)+DAY(LoanStartDate),"")</f>
        <v>47945</v>
      </c>
      <c r="D127" s="18">
        <f ca="1">IF(PaymentSchedule3[[#This Row],[Payment Number]]&lt;&gt;"",IF(ROW()-ROW(PaymentSchedule3[[#Headers],[Beginning
Balance]])=1,LoanAmount,INDEX(PaymentSchedule3[Ending
Balance],ROW()-ROW(PaymentSchedule3[[#Headers],[Beginning
Balance]])-1)),"")</f>
        <v>146.04747576958934</v>
      </c>
      <c r="E127" s="19">
        <f ca="1">IF(PaymentSchedule3[[#This Row],[Payment Number]]&lt;&gt;"",ScheduledPayment,"")</f>
        <v>21.213103047815046</v>
      </c>
      <c r="F127"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7"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127" s="18">
        <f ca="1">IF(PaymentSchedule3[[#This Row],[Payment Number]]&lt;&gt;"",PaymentSchedule3[[#This Row],[Total
Payment]]-PaymentSchedule3[[#This Row],[Interest]],"")</f>
        <v>20.604571898775092</v>
      </c>
      <c r="I127" s="20">
        <f ca="1">IF(PaymentSchedule3[[#This Row],[Payment Number]]&lt;&gt;"",PaymentSchedule3[[#This Row],[Beginning
Balance]]*(InterestRate/PaymentsPerYear),"")</f>
        <v>0.60853114903995553</v>
      </c>
      <c r="J127" s="18">
        <f ca="1">IF(PaymentSchedule3[[#This Row],[Payment Number]]&lt;&gt;"",IF(PaymentSchedule3[[#This Row],[Scheduled Payment]]+PaymentSchedule3[[#This Row],[Extra
Payment]]&lt;=PaymentSchedule3[[#This Row],[Beginning
Balance]],PaymentSchedule3[[#This Row],[Beginning
Balance]]-PaymentSchedule3[[#This Row],[Principal]],0),"")</f>
        <v>125.44290387081425</v>
      </c>
      <c r="K127" s="20">
        <f ca="1">IF(PaymentSchedule3[[#This Row],[Payment Number]]&lt;&gt;"",SUM(INDEX(PaymentSchedule3[Interest],1,1):PaymentSchedule3[[#This Row],[Interest]]),"")</f>
        <v>543.7366513217296</v>
      </c>
    </row>
    <row r="128" spans="2:11" ht="24" customHeight="1">
      <c r="B128" s="16">
        <f ca="1">IF(LoanIsGood,IF(ROW()-ROW(PaymentSchedule3[[#Headers],[Payment Number]])&gt;ScheduledNumberOfPayments,"",ROW()-ROW(PaymentSchedule3[[#Headers],[Payment Number]])),"")</f>
        <v>115</v>
      </c>
      <c r="C128" s="17">
        <f ca="1">IF(PaymentSchedule3[[#This Row],[Payment Number]]&lt;&gt;"",EOMONTH(LoanStartDate,ROW(PaymentSchedule3[[#This Row],[Payment Number]])-ROW(PaymentSchedule3[[#Headers],[Payment Number]])-2)+DAY(LoanStartDate),"")</f>
        <v>47975</v>
      </c>
      <c r="D128" s="18">
        <f ca="1">IF(PaymentSchedule3[[#This Row],[Payment Number]]&lt;&gt;"",IF(ROW()-ROW(PaymentSchedule3[[#Headers],[Beginning
Balance]])=1,LoanAmount,INDEX(PaymentSchedule3[Ending
Balance],ROW()-ROW(PaymentSchedule3[[#Headers],[Beginning
Balance]])-1)),"")</f>
        <v>125.44290387081425</v>
      </c>
      <c r="E128" s="19">
        <f ca="1">IF(PaymentSchedule3[[#This Row],[Payment Number]]&lt;&gt;"",ScheduledPayment,"")</f>
        <v>21.213103047815046</v>
      </c>
      <c r="F128"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8"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128" s="18">
        <f ca="1">IF(PaymentSchedule3[[#This Row],[Payment Number]]&lt;&gt;"",PaymentSchedule3[[#This Row],[Total
Payment]]-PaymentSchedule3[[#This Row],[Interest]],"")</f>
        <v>20.690424281686653</v>
      </c>
      <c r="I128" s="20">
        <f ca="1">IF(PaymentSchedule3[[#This Row],[Payment Number]]&lt;&gt;"",PaymentSchedule3[[#This Row],[Beginning
Balance]]*(InterestRate/PaymentsPerYear),"")</f>
        <v>0.5226787661283927</v>
      </c>
      <c r="J128" s="18">
        <f ca="1">IF(PaymentSchedule3[[#This Row],[Payment Number]]&lt;&gt;"",IF(PaymentSchedule3[[#This Row],[Scheduled Payment]]+PaymentSchedule3[[#This Row],[Extra
Payment]]&lt;=PaymentSchedule3[[#This Row],[Beginning
Balance]],PaymentSchedule3[[#This Row],[Beginning
Balance]]-PaymentSchedule3[[#This Row],[Principal]],0),"")</f>
        <v>104.7524795891276</v>
      </c>
      <c r="K128" s="20">
        <f ca="1">IF(PaymentSchedule3[[#This Row],[Payment Number]]&lt;&gt;"",SUM(INDEX(PaymentSchedule3[Interest],1,1):PaymentSchedule3[[#This Row],[Interest]]),"")</f>
        <v>544.25933008785796</v>
      </c>
    </row>
    <row r="129" spans="2:11" ht="24" customHeight="1">
      <c r="B129" s="16">
        <f ca="1">IF(LoanIsGood,IF(ROW()-ROW(PaymentSchedule3[[#Headers],[Payment Number]])&gt;ScheduledNumberOfPayments,"",ROW()-ROW(PaymentSchedule3[[#Headers],[Payment Number]])),"")</f>
        <v>116</v>
      </c>
      <c r="C129" s="17">
        <f ca="1">IF(PaymentSchedule3[[#This Row],[Payment Number]]&lt;&gt;"",EOMONTH(LoanStartDate,ROW(PaymentSchedule3[[#This Row],[Payment Number]])-ROW(PaymentSchedule3[[#Headers],[Payment Number]])-2)+DAY(LoanStartDate),"")</f>
        <v>48006</v>
      </c>
      <c r="D129" s="18">
        <f ca="1">IF(PaymentSchedule3[[#This Row],[Payment Number]]&lt;&gt;"",IF(ROW()-ROW(PaymentSchedule3[[#Headers],[Beginning
Balance]])=1,LoanAmount,INDEX(PaymentSchedule3[Ending
Balance],ROW()-ROW(PaymentSchedule3[[#Headers],[Beginning
Balance]])-1)),"")</f>
        <v>104.7524795891276</v>
      </c>
      <c r="E129" s="19">
        <f ca="1">IF(PaymentSchedule3[[#This Row],[Payment Number]]&lt;&gt;"",ScheduledPayment,"")</f>
        <v>21.213103047815046</v>
      </c>
      <c r="F129"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9"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129" s="18">
        <f ca="1">IF(PaymentSchedule3[[#This Row],[Payment Number]]&lt;&gt;"",PaymentSchedule3[[#This Row],[Total
Payment]]-PaymentSchedule3[[#This Row],[Interest]],"")</f>
        <v>20.776634382860347</v>
      </c>
      <c r="I129" s="20">
        <f ca="1">IF(PaymentSchedule3[[#This Row],[Payment Number]]&lt;&gt;"",PaymentSchedule3[[#This Row],[Beginning
Balance]]*(InterestRate/PaymentsPerYear),"")</f>
        <v>0.43646866495469833</v>
      </c>
      <c r="J129" s="18">
        <f ca="1">IF(PaymentSchedule3[[#This Row],[Payment Number]]&lt;&gt;"",IF(PaymentSchedule3[[#This Row],[Scheduled Payment]]+PaymentSchedule3[[#This Row],[Extra
Payment]]&lt;=PaymentSchedule3[[#This Row],[Beginning
Balance]],PaymentSchedule3[[#This Row],[Beginning
Balance]]-PaymentSchedule3[[#This Row],[Principal]],0),"")</f>
        <v>83.975845206267252</v>
      </c>
      <c r="K129" s="20">
        <f ca="1">IF(PaymentSchedule3[[#This Row],[Payment Number]]&lt;&gt;"",SUM(INDEX(PaymentSchedule3[Interest],1,1):PaymentSchedule3[[#This Row],[Interest]]),"")</f>
        <v>544.69579875281261</v>
      </c>
    </row>
    <row r="130" spans="2:11" ht="24" customHeight="1">
      <c r="B130" s="16">
        <f ca="1">IF(LoanIsGood,IF(ROW()-ROW(PaymentSchedule3[[#Headers],[Payment Number]])&gt;ScheduledNumberOfPayments,"",ROW()-ROW(PaymentSchedule3[[#Headers],[Payment Number]])),"")</f>
        <v>117</v>
      </c>
      <c r="C130" s="17">
        <f ca="1">IF(PaymentSchedule3[[#This Row],[Payment Number]]&lt;&gt;"",EOMONTH(LoanStartDate,ROW(PaymentSchedule3[[#This Row],[Payment Number]])-ROW(PaymentSchedule3[[#Headers],[Payment Number]])-2)+DAY(LoanStartDate),"")</f>
        <v>48036</v>
      </c>
      <c r="D130" s="18">
        <f ca="1">IF(PaymentSchedule3[[#This Row],[Payment Number]]&lt;&gt;"",IF(ROW()-ROW(PaymentSchedule3[[#Headers],[Beginning
Balance]])=1,LoanAmount,INDEX(PaymentSchedule3[Ending
Balance],ROW()-ROW(PaymentSchedule3[[#Headers],[Beginning
Balance]])-1)),"")</f>
        <v>83.975845206267252</v>
      </c>
      <c r="E130" s="19">
        <f ca="1">IF(PaymentSchedule3[[#This Row],[Payment Number]]&lt;&gt;"",ScheduledPayment,"")</f>
        <v>21.213103047815046</v>
      </c>
      <c r="F130"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30"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130" s="18">
        <f ca="1">IF(PaymentSchedule3[[#This Row],[Payment Number]]&lt;&gt;"",PaymentSchedule3[[#This Row],[Total
Payment]]-PaymentSchedule3[[#This Row],[Interest]],"")</f>
        <v>20.863203692788932</v>
      </c>
      <c r="I130" s="20">
        <f ca="1">IF(PaymentSchedule3[[#This Row],[Payment Number]]&lt;&gt;"",PaymentSchedule3[[#This Row],[Beginning
Balance]]*(InterestRate/PaymentsPerYear),"")</f>
        <v>0.34989935502611352</v>
      </c>
      <c r="J130" s="18">
        <f ca="1">IF(PaymentSchedule3[[#This Row],[Payment Number]]&lt;&gt;"",IF(PaymentSchedule3[[#This Row],[Scheduled Payment]]+PaymentSchedule3[[#This Row],[Extra
Payment]]&lt;=PaymentSchedule3[[#This Row],[Beginning
Balance]],PaymentSchedule3[[#This Row],[Beginning
Balance]]-PaymentSchedule3[[#This Row],[Principal]],0),"")</f>
        <v>63.112641513478323</v>
      </c>
      <c r="K130" s="20">
        <f ca="1">IF(PaymentSchedule3[[#This Row],[Payment Number]]&lt;&gt;"",SUM(INDEX(PaymentSchedule3[Interest],1,1):PaymentSchedule3[[#This Row],[Interest]]),"")</f>
        <v>545.04569810783869</v>
      </c>
    </row>
    <row r="131" spans="2:11" ht="24" customHeight="1">
      <c r="B131" s="16">
        <f ca="1">IF(LoanIsGood,IF(ROW()-ROW(PaymentSchedule3[[#Headers],[Payment Number]])&gt;ScheduledNumberOfPayments,"",ROW()-ROW(PaymentSchedule3[[#Headers],[Payment Number]])),"")</f>
        <v>118</v>
      </c>
      <c r="C131" s="17">
        <f ca="1">IF(PaymentSchedule3[[#This Row],[Payment Number]]&lt;&gt;"",EOMONTH(LoanStartDate,ROW(PaymentSchedule3[[#This Row],[Payment Number]])-ROW(PaymentSchedule3[[#Headers],[Payment Number]])-2)+DAY(LoanStartDate),"")</f>
        <v>48067</v>
      </c>
      <c r="D131" s="18">
        <f ca="1">IF(PaymentSchedule3[[#This Row],[Payment Number]]&lt;&gt;"",IF(ROW()-ROW(PaymentSchedule3[[#Headers],[Beginning
Balance]])=1,LoanAmount,INDEX(PaymentSchedule3[Ending
Balance],ROW()-ROW(PaymentSchedule3[[#Headers],[Beginning
Balance]])-1)),"")</f>
        <v>63.112641513478323</v>
      </c>
      <c r="E131" s="19">
        <f ca="1">IF(PaymentSchedule3[[#This Row],[Payment Number]]&lt;&gt;"",ScheduledPayment,"")</f>
        <v>21.213103047815046</v>
      </c>
      <c r="F131"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31"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131" s="18">
        <f ca="1">IF(PaymentSchedule3[[#This Row],[Payment Number]]&lt;&gt;"",PaymentSchedule3[[#This Row],[Total
Payment]]-PaymentSchedule3[[#This Row],[Interest]],"")</f>
        <v>20.950133708175553</v>
      </c>
      <c r="I131" s="20">
        <f ca="1">IF(PaymentSchedule3[[#This Row],[Payment Number]]&lt;&gt;"",PaymentSchedule3[[#This Row],[Beginning
Balance]]*(InterestRate/PaymentsPerYear),"")</f>
        <v>0.26296933963949298</v>
      </c>
      <c r="J131" s="18">
        <f ca="1">IF(PaymentSchedule3[[#This Row],[Payment Number]]&lt;&gt;"",IF(PaymentSchedule3[[#This Row],[Scheduled Payment]]+PaymentSchedule3[[#This Row],[Extra
Payment]]&lt;=PaymentSchedule3[[#This Row],[Beginning
Balance]],PaymentSchedule3[[#This Row],[Beginning
Balance]]-PaymentSchedule3[[#This Row],[Principal]],0),"")</f>
        <v>42.162507805302766</v>
      </c>
      <c r="K131" s="20">
        <f ca="1">IF(PaymentSchedule3[[#This Row],[Payment Number]]&lt;&gt;"",SUM(INDEX(PaymentSchedule3[Interest],1,1):PaymentSchedule3[[#This Row],[Interest]]),"")</f>
        <v>545.30866744747823</v>
      </c>
    </row>
    <row r="132" spans="2:11" ht="24" customHeight="1">
      <c r="B132" s="16">
        <f ca="1">IF(LoanIsGood,IF(ROW()-ROW(PaymentSchedule3[[#Headers],[Payment Number]])&gt;ScheduledNumberOfPayments,"",ROW()-ROW(PaymentSchedule3[[#Headers],[Payment Number]])),"")</f>
        <v>119</v>
      </c>
      <c r="C132" s="17">
        <f ca="1">IF(PaymentSchedule3[[#This Row],[Payment Number]]&lt;&gt;"",EOMONTH(LoanStartDate,ROW(PaymentSchedule3[[#This Row],[Payment Number]])-ROW(PaymentSchedule3[[#Headers],[Payment Number]])-2)+DAY(LoanStartDate),"")</f>
        <v>48098</v>
      </c>
      <c r="D132" s="18">
        <f ca="1">IF(PaymentSchedule3[[#This Row],[Payment Number]]&lt;&gt;"",IF(ROW()-ROW(PaymentSchedule3[[#Headers],[Beginning
Balance]])=1,LoanAmount,INDEX(PaymentSchedule3[Ending
Balance],ROW()-ROW(PaymentSchedule3[[#Headers],[Beginning
Balance]])-1)),"")</f>
        <v>42.162507805302766</v>
      </c>
      <c r="E132" s="19">
        <f ca="1">IF(PaymentSchedule3[[#This Row],[Payment Number]]&lt;&gt;"",ScheduledPayment,"")</f>
        <v>21.213103047815046</v>
      </c>
      <c r="F132"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32"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21.213103047815046</v>
      </c>
      <c r="H132" s="18">
        <f ca="1">IF(PaymentSchedule3[[#This Row],[Payment Number]]&lt;&gt;"",PaymentSchedule3[[#This Row],[Total
Payment]]-PaymentSchedule3[[#This Row],[Interest]],"")</f>
        <v>21.037425931959618</v>
      </c>
      <c r="I132" s="20">
        <f ca="1">IF(PaymentSchedule3[[#This Row],[Payment Number]]&lt;&gt;"",PaymentSchedule3[[#This Row],[Beginning
Balance]]*(InterestRate/PaymentsPerYear),"")</f>
        <v>0.1756771158554282</v>
      </c>
      <c r="J132" s="18">
        <f ca="1">IF(PaymentSchedule3[[#This Row],[Payment Number]]&lt;&gt;"",IF(PaymentSchedule3[[#This Row],[Scheduled Payment]]+PaymentSchedule3[[#This Row],[Extra
Payment]]&lt;=PaymentSchedule3[[#This Row],[Beginning
Balance]],PaymentSchedule3[[#This Row],[Beginning
Balance]]-PaymentSchedule3[[#This Row],[Principal]],0),"")</f>
        <v>21.125081873343149</v>
      </c>
      <c r="K132" s="20">
        <f ca="1">IF(PaymentSchedule3[[#This Row],[Payment Number]]&lt;&gt;"",SUM(INDEX(PaymentSchedule3[Interest],1,1):PaymentSchedule3[[#This Row],[Interest]]),"")</f>
        <v>545.48434456333371</v>
      </c>
    </row>
    <row r="133" spans="2:11" ht="24" customHeight="1">
      <c r="B133" s="16">
        <f ca="1">IF(LoanIsGood,IF(ROW()-ROW(PaymentSchedule3[[#Headers],[Payment Number]])&gt;ScheduledNumberOfPayments,"",ROW()-ROW(PaymentSchedule3[[#Headers],[Payment Number]])),"")</f>
        <v>120</v>
      </c>
      <c r="C133" s="17">
        <f ca="1">IF(PaymentSchedule3[[#This Row],[Payment Number]]&lt;&gt;"",EOMONTH(LoanStartDate,ROW(PaymentSchedule3[[#This Row],[Payment Number]])-ROW(PaymentSchedule3[[#Headers],[Payment Number]])-2)+DAY(LoanStartDate),"")</f>
        <v>48128</v>
      </c>
      <c r="D133" s="18">
        <f ca="1">IF(PaymentSchedule3[[#This Row],[Payment Number]]&lt;&gt;"",IF(ROW()-ROW(PaymentSchedule3[[#Headers],[Beginning
Balance]])=1,LoanAmount,INDEX(PaymentSchedule3[Ending
Balance],ROW()-ROW(PaymentSchedule3[[#Headers],[Beginning
Balance]])-1)),"")</f>
        <v>21.125081873343149</v>
      </c>
      <c r="E133" s="19">
        <f ca="1">IF(PaymentSchedule3[[#This Row],[Payment Number]]&lt;&gt;"",ScheduledPayment,"")</f>
        <v>21.213103047815046</v>
      </c>
      <c r="F133" s="1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33" s="1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21.125081873343149</v>
      </c>
      <c r="H133" s="18">
        <f ca="1">IF(PaymentSchedule3[[#This Row],[Payment Number]]&lt;&gt;"",PaymentSchedule3[[#This Row],[Total
Payment]]-PaymentSchedule3[[#This Row],[Interest]],"")</f>
        <v>21.037060698870885</v>
      </c>
      <c r="I133" s="20">
        <f ca="1">IF(PaymentSchedule3[[#This Row],[Payment Number]]&lt;&gt;"",PaymentSchedule3[[#This Row],[Beginning
Balance]]*(InterestRate/PaymentsPerYear),"")</f>
        <v>8.8021174472263125E-2</v>
      </c>
      <c r="J133" s="18">
        <f ca="1">IF(PaymentSchedule3[[#This Row],[Payment Number]]&lt;&gt;"",IF(PaymentSchedule3[[#This Row],[Scheduled Payment]]+PaymentSchedule3[[#This Row],[Extra
Payment]]&lt;=PaymentSchedule3[[#This Row],[Beginning
Balance]],PaymentSchedule3[[#This Row],[Beginning
Balance]]-PaymentSchedule3[[#This Row],[Principal]],0),"")</f>
        <v>0</v>
      </c>
      <c r="K133" s="20">
        <f ca="1">IF(PaymentSchedule3[[#This Row],[Payment Number]]&lt;&gt;"",SUM(INDEX(PaymentSchedule3[Interest],1,1):PaymentSchedule3[[#This Row],[Interest]]),"")</f>
        <v>545.57236573780597</v>
      </c>
    </row>
    <row r="134" spans="2:11" ht="24" customHeight="1">
      <c r="B134" s="16" t="str">
        <f ca="1">IF(LoanIsGood,IF(ROW()-ROW(PaymentSchedule3[[#Headers],[Payment Number]])&gt;ScheduledNumberOfPayments,"",ROW()-ROW(PaymentSchedule3[[#Headers],[Payment Number]])),"")</f>
        <v/>
      </c>
      <c r="C134" s="17" t="str">
        <f ca="1">IF(PaymentSchedule3[[#This Row],[Payment Number]]&lt;&gt;"",EOMONTH(LoanStartDate,ROW(PaymentSchedule3[[#This Row],[Payment Number]])-ROW(PaymentSchedule3[[#Headers],[Payment Number]])-2)+DAY(LoanStartDate),"")</f>
        <v/>
      </c>
      <c r="D134" s="18" t="str">
        <f ca="1">IF(PaymentSchedule3[[#This Row],[Payment Number]]&lt;&gt;"",IF(ROW()-ROW(PaymentSchedule3[[#Headers],[Beginning
Balance]])=1,LoanAmount,INDEX(PaymentSchedule3[Ending
Balance],ROW()-ROW(PaymentSchedule3[[#Headers],[Beginning
Balance]])-1)),"")</f>
        <v/>
      </c>
      <c r="E134" s="19" t="str">
        <f ca="1">IF(PaymentSchedule3[[#This Row],[Payment Number]]&lt;&gt;"",ScheduledPayment,"")</f>
        <v/>
      </c>
      <c r="F134"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34"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34" s="18" t="str">
        <f ca="1">IF(PaymentSchedule3[[#This Row],[Payment Number]]&lt;&gt;"",PaymentSchedule3[[#This Row],[Total
Payment]]-PaymentSchedule3[[#This Row],[Interest]],"")</f>
        <v/>
      </c>
      <c r="I134" s="20" t="str">
        <f ca="1">IF(PaymentSchedule3[[#This Row],[Payment Number]]&lt;&gt;"",PaymentSchedule3[[#This Row],[Beginning
Balance]]*(InterestRate/PaymentsPerYear),"")</f>
        <v/>
      </c>
      <c r="J134" s="18" t="str">
        <f ca="1">IF(PaymentSchedule3[[#This Row],[Payment Number]]&lt;&gt;"",IF(PaymentSchedule3[[#This Row],[Scheduled Payment]]+PaymentSchedule3[[#This Row],[Extra
Payment]]&lt;=PaymentSchedule3[[#This Row],[Beginning
Balance]],PaymentSchedule3[[#This Row],[Beginning
Balance]]-PaymentSchedule3[[#This Row],[Principal]],0),"")</f>
        <v/>
      </c>
      <c r="K134" s="20" t="str">
        <f ca="1">IF(PaymentSchedule3[[#This Row],[Payment Number]]&lt;&gt;"",SUM(INDEX(PaymentSchedule3[Interest],1,1):PaymentSchedule3[[#This Row],[Interest]]),"")</f>
        <v/>
      </c>
    </row>
    <row r="135" spans="2:11" ht="24" customHeight="1">
      <c r="B135" s="16" t="str">
        <f ca="1">IF(LoanIsGood,IF(ROW()-ROW(PaymentSchedule3[[#Headers],[Payment Number]])&gt;ScheduledNumberOfPayments,"",ROW()-ROW(PaymentSchedule3[[#Headers],[Payment Number]])),"")</f>
        <v/>
      </c>
      <c r="C135" s="17" t="str">
        <f ca="1">IF(PaymentSchedule3[[#This Row],[Payment Number]]&lt;&gt;"",EOMONTH(LoanStartDate,ROW(PaymentSchedule3[[#This Row],[Payment Number]])-ROW(PaymentSchedule3[[#Headers],[Payment Number]])-2)+DAY(LoanStartDate),"")</f>
        <v/>
      </c>
      <c r="D135" s="18" t="str">
        <f ca="1">IF(PaymentSchedule3[[#This Row],[Payment Number]]&lt;&gt;"",IF(ROW()-ROW(PaymentSchedule3[[#Headers],[Beginning
Balance]])=1,LoanAmount,INDEX(PaymentSchedule3[Ending
Balance],ROW()-ROW(PaymentSchedule3[[#Headers],[Beginning
Balance]])-1)),"")</f>
        <v/>
      </c>
      <c r="E135" s="19" t="str">
        <f ca="1">IF(PaymentSchedule3[[#This Row],[Payment Number]]&lt;&gt;"",ScheduledPayment,"")</f>
        <v/>
      </c>
      <c r="F135"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35"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35" s="18" t="str">
        <f ca="1">IF(PaymentSchedule3[[#This Row],[Payment Number]]&lt;&gt;"",PaymentSchedule3[[#This Row],[Total
Payment]]-PaymentSchedule3[[#This Row],[Interest]],"")</f>
        <v/>
      </c>
      <c r="I135" s="20" t="str">
        <f ca="1">IF(PaymentSchedule3[[#This Row],[Payment Number]]&lt;&gt;"",PaymentSchedule3[[#This Row],[Beginning
Balance]]*(InterestRate/PaymentsPerYear),"")</f>
        <v/>
      </c>
      <c r="J135" s="18" t="str">
        <f ca="1">IF(PaymentSchedule3[[#This Row],[Payment Number]]&lt;&gt;"",IF(PaymentSchedule3[[#This Row],[Scheduled Payment]]+PaymentSchedule3[[#This Row],[Extra
Payment]]&lt;=PaymentSchedule3[[#This Row],[Beginning
Balance]],PaymentSchedule3[[#This Row],[Beginning
Balance]]-PaymentSchedule3[[#This Row],[Principal]],0),"")</f>
        <v/>
      </c>
      <c r="K135" s="20" t="str">
        <f ca="1">IF(PaymentSchedule3[[#This Row],[Payment Number]]&lt;&gt;"",SUM(INDEX(PaymentSchedule3[Interest],1,1):PaymentSchedule3[[#This Row],[Interest]]),"")</f>
        <v/>
      </c>
    </row>
    <row r="136" spans="2:11" ht="24" customHeight="1">
      <c r="B136" s="16" t="str">
        <f ca="1">IF(LoanIsGood,IF(ROW()-ROW(PaymentSchedule3[[#Headers],[Payment Number]])&gt;ScheduledNumberOfPayments,"",ROW()-ROW(PaymentSchedule3[[#Headers],[Payment Number]])),"")</f>
        <v/>
      </c>
      <c r="C136" s="17" t="str">
        <f ca="1">IF(PaymentSchedule3[[#This Row],[Payment Number]]&lt;&gt;"",EOMONTH(LoanStartDate,ROW(PaymentSchedule3[[#This Row],[Payment Number]])-ROW(PaymentSchedule3[[#Headers],[Payment Number]])-2)+DAY(LoanStartDate),"")</f>
        <v/>
      </c>
      <c r="D136" s="18" t="str">
        <f ca="1">IF(PaymentSchedule3[[#This Row],[Payment Number]]&lt;&gt;"",IF(ROW()-ROW(PaymentSchedule3[[#Headers],[Beginning
Balance]])=1,LoanAmount,INDEX(PaymentSchedule3[Ending
Balance],ROW()-ROW(PaymentSchedule3[[#Headers],[Beginning
Balance]])-1)),"")</f>
        <v/>
      </c>
      <c r="E136" s="19" t="str">
        <f ca="1">IF(PaymentSchedule3[[#This Row],[Payment Number]]&lt;&gt;"",ScheduledPayment,"")</f>
        <v/>
      </c>
      <c r="F136"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36"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36" s="18" t="str">
        <f ca="1">IF(PaymentSchedule3[[#This Row],[Payment Number]]&lt;&gt;"",PaymentSchedule3[[#This Row],[Total
Payment]]-PaymentSchedule3[[#This Row],[Interest]],"")</f>
        <v/>
      </c>
      <c r="I136" s="20" t="str">
        <f ca="1">IF(PaymentSchedule3[[#This Row],[Payment Number]]&lt;&gt;"",PaymentSchedule3[[#This Row],[Beginning
Balance]]*(InterestRate/PaymentsPerYear),"")</f>
        <v/>
      </c>
      <c r="J136" s="18" t="str">
        <f ca="1">IF(PaymentSchedule3[[#This Row],[Payment Number]]&lt;&gt;"",IF(PaymentSchedule3[[#This Row],[Scheduled Payment]]+PaymentSchedule3[[#This Row],[Extra
Payment]]&lt;=PaymentSchedule3[[#This Row],[Beginning
Balance]],PaymentSchedule3[[#This Row],[Beginning
Balance]]-PaymentSchedule3[[#This Row],[Principal]],0),"")</f>
        <v/>
      </c>
      <c r="K136" s="20" t="str">
        <f ca="1">IF(PaymentSchedule3[[#This Row],[Payment Number]]&lt;&gt;"",SUM(INDEX(PaymentSchedule3[Interest],1,1):PaymentSchedule3[[#This Row],[Interest]]),"")</f>
        <v/>
      </c>
    </row>
    <row r="137" spans="2:11" ht="24" customHeight="1">
      <c r="B137" s="16" t="str">
        <f ca="1">IF(LoanIsGood,IF(ROW()-ROW(PaymentSchedule3[[#Headers],[Payment Number]])&gt;ScheduledNumberOfPayments,"",ROW()-ROW(PaymentSchedule3[[#Headers],[Payment Number]])),"")</f>
        <v/>
      </c>
      <c r="C137" s="17" t="str">
        <f ca="1">IF(PaymentSchedule3[[#This Row],[Payment Number]]&lt;&gt;"",EOMONTH(LoanStartDate,ROW(PaymentSchedule3[[#This Row],[Payment Number]])-ROW(PaymentSchedule3[[#Headers],[Payment Number]])-2)+DAY(LoanStartDate),"")</f>
        <v/>
      </c>
      <c r="D137" s="18" t="str">
        <f ca="1">IF(PaymentSchedule3[[#This Row],[Payment Number]]&lt;&gt;"",IF(ROW()-ROW(PaymentSchedule3[[#Headers],[Beginning
Balance]])=1,LoanAmount,INDEX(PaymentSchedule3[Ending
Balance],ROW()-ROW(PaymentSchedule3[[#Headers],[Beginning
Balance]])-1)),"")</f>
        <v/>
      </c>
      <c r="E137" s="19" t="str">
        <f ca="1">IF(PaymentSchedule3[[#This Row],[Payment Number]]&lt;&gt;"",ScheduledPayment,"")</f>
        <v/>
      </c>
      <c r="F137"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37"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37" s="18" t="str">
        <f ca="1">IF(PaymentSchedule3[[#This Row],[Payment Number]]&lt;&gt;"",PaymentSchedule3[[#This Row],[Total
Payment]]-PaymentSchedule3[[#This Row],[Interest]],"")</f>
        <v/>
      </c>
      <c r="I137" s="20" t="str">
        <f ca="1">IF(PaymentSchedule3[[#This Row],[Payment Number]]&lt;&gt;"",PaymentSchedule3[[#This Row],[Beginning
Balance]]*(InterestRate/PaymentsPerYear),"")</f>
        <v/>
      </c>
      <c r="J137" s="18" t="str">
        <f ca="1">IF(PaymentSchedule3[[#This Row],[Payment Number]]&lt;&gt;"",IF(PaymentSchedule3[[#This Row],[Scheduled Payment]]+PaymentSchedule3[[#This Row],[Extra
Payment]]&lt;=PaymentSchedule3[[#This Row],[Beginning
Balance]],PaymentSchedule3[[#This Row],[Beginning
Balance]]-PaymentSchedule3[[#This Row],[Principal]],0),"")</f>
        <v/>
      </c>
      <c r="K137" s="20" t="str">
        <f ca="1">IF(PaymentSchedule3[[#This Row],[Payment Number]]&lt;&gt;"",SUM(INDEX(PaymentSchedule3[Interest],1,1):PaymentSchedule3[[#This Row],[Interest]]),"")</f>
        <v/>
      </c>
    </row>
    <row r="138" spans="2:11" ht="24" customHeight="1">
      <c r="B138" s="16" t="str">
        <f ca="1">IF(LoanIsGood,IF(ROW()-ROW(PaymentSchedule3[[#Headers],[Payment Number]])&gt;ScheduledNumberOfPayments,"",ROW()-ROW(PaymentSchedule3[[#Headers],[Payment Number]])),"")</f>
        <v/>
      </c>
      <c r="C138" s="17" t="str">
        <f ca="1">IF(PaymentSchedule3[[#This Row],[Payment Number]]&lt;&gt;"",EOMONTH(LoanStartDate,ROW(PaymentSchedule3[[#This Row],[Payment Number]])-ROW(PaymentSchedule3[[#Headers],[Payment Number]])-2)+DAY(LoanStartDate),"")</f>
        <v/>
      </c>
      <c r="D138" s="18" t="str">
        <f ca="1">IF(PaymentSchedule3[[#This Row],[Payment Number]]&lt;&gt;"",IF(ROW()-ROW(PaymentSchedule3[[#Headers],[Beginning
Balance]])=1,LoanAmount,INDEX(PaymentSchedule3[Ending
Balance],ROW()-ROW(PaymentSchedule3[[#Headers],[Beginning
Balance]])-1)),"")</f>
        <v/>
      </c>
      <c r="E138" s="19" t="str">
        <f ca="1">IF(PaymentSchedule3[[#This Row],[Payment Number]]&lt;&gt;"",ScheduledPayment,"")</f>
        <v/>
      </c>
      <c r="F138"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38"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38" s="18" t="str">
        <f ca="1">IF(PaymentSchedule3[[#This Row],[Payment Number]]&lt;&gt;"",PaymentSchedule3[[#This Row],[Total
Payment]]-PaymentSchedule3[[#This Row],[Interest]],"")</f>
        <v/>
      </c>
      <c r="I138" s="20" t="str">
        <f ca="1">IF(PaymentSchedule3[[#This Row],[Payment Number]]&lt;&gt;"",PaymentSchedule3[[#This Row],[Beginning
Balance]]*(InterestRate/PaymentsPerYear),"")</f>
        <v/>
      </c>
      <c r="J138" s="18" t="str">
        <f ca="1">IF(PaymentSchedule3[[#This Row],[Payment Number]]&lt;&gt;"",IF(PaymentSchedule3[[#This Row],[Scheduled Payment]]+PaymentSchedule3[[#This Row],[Extra
Payment]]&lt;=PaymentSchedule3[[#This Row],[Beginning
Balance]],PaymentSchedule3[[#This Row],[Beginning
Balance]]-PaymentSchedule3[[#This Row],[Principal]],0),"")</f>
        <v/>
      </c>
      <c r="K138" s="20" t="str">
        <f ca="1">IF(PaymentSchedule3[[#This Row],[Payment Number]]&lt;&gt;"",SUM(INDEX(PaymentSchedule3[Interest],1,1):PaymentSchedule3[[#This Row],[Interest]]),"")</f>
        <v/>
      </c>
    </row>
    <row r="139" spans="2:11" ht="24" customHeight="1">
      <c r="B139" s="16" t="str">
        <f ca="1">IF(LoanIsGood,IF(ROW()-ROW(PaymentSchedule3[[#Headers],[Payment Number]])&gt;ScheduledNumberOfPayments,"",ROW()-ROW(PaymentSchedule3[[#Headers],[Payment Number]])),"")</f>
        <v/>
      </c>
      <c r="C139" s="17" t="str">
        <f ca="1">IF(PaymentSchedule3[[#This Row],[Payment Number]]&lt;&gt;"",EOMONTH(LoanStartDate,ROW(PaymentSchedule3[[#This Row],[Payment Number]])-ROW(PaymentSchedule3[[#Headers],[Payment Number]])-2)+DAY(LoanStartDate),"")</f>
        <v/>
      </c>
      <c r="D139" s="18" t="str">
        <f ca="1">IF(PaymentSchedule3[[#This Row],[Payment Number]]&lt;&gt;"",IF(ROW()-ROW(PaymentSchedule3[[#Headers],[Beginning
Balance]])=1,LoanAmount,INDEX(PaymentSchedule3[Ending
Balance],ROW()-ROW(PaymentSchedule3[[#Headers],[Beginning
Balance]])-1)),"")</f>
        <v/>
      </c>
      <c r="E139" s="19" t="str">
        <f ca="1">IF(PaymentSchedule3[[#This Row],[Payment Number]]&lt;&gt;"",ScheduledPayment,"")</f>
        <v/>
      </c>
      <c r="F139"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39"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39" s="18" t="str">
        <f ca="1">IF(PaymentSchedule3[[#This Row],[Payment Number]]&lt;&gt;"",PaymentSchedule3[[#This Row],[Total
Payment]]-PaymentSchedule3[[#This Row],[Interest]],"")</f>
        <v/>
      </c>
      <c r="I139" s="20" t="str">
        <f ca="1">IF(PaymentSchedule3[[#This Row],[Payment Number]]&lt;&gt;"",PaymentSchedule3[[#This Row],[Beginning
Balance]]*(InterestRate/PaymentsPerYear),"")</f>
        <v/>
      </c>
      <c r="J139" s="18" t="str">
        <f ca="1">IF(PaymentSchedule3[[#This Row],[Payment Number]]&lt;&gt;"",IF(PaymentSchedule3[[#This Row],[Scheduled Payment]]+PaymentSchedule3[[#This Row],[Extra
Payment]]&lt;=PaymentSchedule3[[#This Row],[Beginning
Balance]],PaymentSchedule3[[#This Row],[Beginning
Balance]]-PaymentSchedule3[[#This Row],[Principal]],0),"")</f>
        <v/>
      </c>
      <c r="K139" s="20" t="str">
        <f ca="1">IF(PaymentSchedule3[[#This Row],[Payment Number]]&lt;&gt;"",SUM(INDEX(PaymentSchedule3[Interest],1,1):PaymentSchedule3[[#This Row],[Interest]]),"")</f>
        <v/>
      </c>
    </row>
    <row r="140" spans="2:11" ht="24" customHeight="1">
      <c r="B140" s="16" t="str">
        <f ca="1">IF(LoanIsGood,IF(ROW()-ROW(PaymentSchedule3[[#Headers],[Payment Number]])&gt;ScheduledNumberOfPayments,"",ROW()-ROW(PaymentSchedule3[[#Headers],[Payment Number]])),"")</f>
        <v/>
      </c>
      <c r="C140" s="17" t="str">
        <f ca="1">IF(PaymentSchedule3[[#This Row],[Payment Number]]&lt;&gt;"",EOMONTH(LoanStartDate,ROW(PaymentSchedule3[[#This Row],[Payment Number]])-ROW(PaymentSchedule3[[#Headers],[Payment Number]])-2)+DAY(LoanStartDate),"")</f>
        <v/>
      </c>
      <c r="D140" s="18" t="str">
        <f ca="1">IF(PaymentSchedule3[[#This Row],[Payment Number]]&lt;&gt;"",IF(ROW()-ROW(PaymentSchedule3[[#Headers],[Beginning
Balance]])=1,LoanAmount,INDEX(PaymentSchedule3[Ending
Balance],ROW()-ROW(PaymentSchedule3[[#Headers],[Beginning
Balance]])-1)),"")</f>
        <v/>
      </c>
      <c r="E140" s="19" t="str">
        <f ca="1">IF(PaymentSchedule3[[#This Row],[Payment Number]]&lt;&gt;"",ScheduledPayment,"")</f>
        <v/>
      </c>
      <c r="F140"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40"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40" s="18" t="str">
        <f ca="1">IF(PaymentSchedule3[[#This Row],[Payment Number]]&lt;&gt;"",PaymentSchedule3[[#This Row],[Total
Payment]]-PaymentSchedule3[[#This Row],[Interest]],"")</f>
        <v/>
      </c>
      <c r="I140" s="20" t="str">
        <f ca="1">IF(PaymentSchedule3[[#This Row],[Payment Number]]&lt;&gt;"",PaymentSchedule3[[#This Row],[Beginning
Balance]]*(InterestRate/PaymentsPerYear),"")</f>
        <v/>
      </c>
      <c r="J140" s="18" t="str">
        <f ca="1">IF(PaymentSchedule3[[#This Row],[Payment Number]]&lt;&gt;"",IF(PaymentSchedule3[[#This Row],[Scheduled Payment]]+PaymentSchedule3[[#This Row],[Extra
Payment]]&lt;=PaymentSchedule3[[#This Row],[Beginning
Balance]],PaymentSchedule3[[#This Row],[Beginning
Balance]]-PaymentSchedule3[[#This Row],[Principal]],0),"")</f>
        <v/>
      </c>
      <c r="K140" s="20" t="str">
        <f ca="1">IF(PaymentSchedule3[[#This Row],[Payment Number]]&lt;&gt;"",SUM(INDEX(PaymentSchedule3[Interest],1,1):PaymentSchedule3[[#This Row],[Interest]]),"")</f>
        <v/>
      </c>
    </row>
    <row r="141" spans="2:11" ht="24" customHeight="1">
      <c r="B141" s="16" t="str">
        <f ca="1">IF(LoanIsGood,IF(ROW()-ROW(PaymentSchedule3[[#Headers],[Payment Number]])&gt;ScheduledNumberOfPayments,"",ROW()-ROW(PaymentSchedule3[[#Headers],[Payment Number]])),"")</f>
        <v/>
      </c>
      <c r="C141" s="17" t="str">
        <f ca="1">IF(PaymentSchedule3[[#This Row],[Payment Number]]&lt;&gt;"",EOMONTH(LoanStartDate,ROW(PaymentSchedule3[[#This Row],[Payment Number]])-ROW(PaymentSchedule3[[#Headers],[Payment Number]])-2)+DAY(LoanStartDate),"")</f>
        <v/>
      </c>
      <c r="D141" s="18" t="str">
        <f ca="1">IF(PaymentSchedule3[[#This Row],[Payment Number]]&lt;&gt;"",IF(ROW()-ROW(PaymentSchedule3[[#Headers],[Beginning
Balance]])=1,LoanAmount,INDEX(PaymentSchedule3[Ending
Balance],ROW()-ROW(PaymentSchedule3[[#Headers],[Beginning
Balance]])-1)),"")</f>
        <v/>
      </c>
      <c r="E141" s="19" t="str">
        <f ca="1">IF(PaymentSchedule3[[#This Row],[Payment Number]]&lt;&gt;"",ScheduledPayment,"")</f>
        <v/>
      </c>
      <c r="F141"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41"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41" s="18" t="str">
        <f ca="1">IF(PaymentSchedule3[[#This Row],[Payment Number]]&lt;&gt;"",PaymentSchedule3[[#This Row],[Total
Payment]]-PaymentSchedule3[[#This Row],[Interest]],"")</f>
        <v/>
      </c>
      <c r="I141" s="20" t="str">
        <f ca="1">IF(PaymentSchedule3[[#This Row],[Payment Number]]&lt;&gt;"",PaymentSchedule3[[#This Row],[Beginning
Balance]]*(InterestRate/PaymentsPerYear),"")</f>
        <v/>
      </c>
      <c r="J141" s="18" t="str">
        <f ca="1">IF(PaymentSchedule3[[#This Row],[Payment Number]]&lt;&gt;"",IF(PaymentSchedule3[[#This Row],[Scheduled Payment]]+PaymentSchedule3[[#This Row],[Extra
Payment]]&lt;=PaymentSchedule3[[#This Row],[Beginning
Balance]],PaymentSchedule3[[#This Row],[Beginning
Balance]]-PaymentSchedule3[[#This Row],[Principal]],0),"")</f>
        <v/>
      </c>
      <c r="K141" s="20" t="str">
        <f ca="1">IF(PaymentSchedule3[[#This Row],[Payment Number]]&lt;&gt;"",SUM(INDEX(PaymentSchedule3[Interest],1,1):PaymentSchedule3[[#This Row],[Interest]]),"")</f>
        <v/>
      </c>
    </row>
    <row r="142" spans="2:11" ht="24" customHeight="1">
      <c r="B142" s="16" t="str">
        <f ca="1">IF(LoanIsGood,IF(ROW()-ROW(PaymentSchedule3[[#Headers],[Payment Number]])&gt;ScheduledNumberOfPayments,"",ROW()-ROW(PaymentSchedule3[[#Headers],[Payment Number]])),"")</f>
        <v/>
      </c>
      <c r="C142" s="17" t="str">
        <f ca="1">IF(PaymentSchedule3[[#This Row],[Payment Number]]&lt;&gt;"",EOMONTH(LoanStartDate,ROW(PaymentSchedule3[[#This Row],[Payment Number]])-ROW(PaymentSchedule3[[#Headers],[Payment Number]])-2)+DAY(LoanStartDate),"")</f>
        <v/>
      </c>
      <c r="D142" s="18" t="str">
        <f ca="1">IF(PaymentSchedule3[[#This Row],[Payment Number]]&lt;&gt;"",IF(ROW()-ROW(PaymentSchedule3[[#Headers],[Beginning
Balance]])=1,LoanAmount,INDEX(PaymentSchedule3[Ending
Balance],ROW()-ROW(PaymentSchedule3[[#Headers],[Beginning
Balance]])-1)),"")</f>
        <v/>
      </c>
      <c r="E142" s="19" t="str">
        <f ca="1">IF(PaymentSchedule3[[#This Row],[Payment Number]]&lt;&gt;"",ScheduledPayment,"")</f>
        <v/>
      </c>
      <c r="F142"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42"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42" s="18" t="str">
        <f ca="1">IF(PaymentSchedule3[[#This Row],[Payment Number]]&lt;&gt;"",PaymentSchedule3[[#This Row],[Total
Payment]]-PaymentSchedule3[[#This Row],[Interest]],"")</f>
        <v/>
      </c>
      <c r="I142" s="20" t="str">
        <f ca="1">IF(PaymentSchedule3[[#This Row],[Payment Number]]&lt;&gt;"",PaymentSchedule3[[#This Row],[Beginning
Balance]]*(InterestRate/PaymentsPerYear),"")</f>
        <v/>
      </c>
      <c r="J142" s="18" t="str">
        <f ca="1">IF(PaymentSchedule3[[#This Row],[Payment Number]]&lt;&gt;"",IF(PaymentSchedule3[[#This Row],[Scheduled Payment]]+PaymentSchedule3[[#This Row],[Extra
Payment]]&lt;=PaymentSchedule3[[#This Row],[Beginning
Balance]],PaymentSchedule3[[#This Row],[Beginning
Balance]]-PaymentSchedule3[[#This Row],[Principal]],0),"")</f>
        <v/>
      </c>
      <c r="K142" s="20" t="str">
        <f ca="1">IF(PaymentSchedule3[[#This Row],[Payment Number]]&lt;&gt;"",SUM(INDEX(PaymentSchedule3[Interest],1,1):PaymentSchedule3[[#This Row],[Interest]]),"")</f>
        <v/>
      </c>
    </row>
    <row r="143" spans="2:11" ht="24" customHeight="1">
      <c r="B143" s="16" t="str">
        <f ca="1">IF(LoanIsGood,IF(ROW()-ROW(PaymentSchedule3[[#Headers],[Payment Number]])&gt;ScheduledNumberOfPayments,"",ROW()-ROW(PaymentSchedule3[[#Headers],[Payment Number]])),"")</f>
        <v/>
      </c>
      <c r="C143" s="17" t="str">
        <f ca="1">IF(PaymentSchedule3[[#This Row],[Payment Number]]&lt;&gt;"",EOMONTH(LoanStartDate,ROW(PaymentSchedule3[[#This Row],[Payment Number]])-ROW(PaymentSchedule3[[#Headers],[Payment Number]])-2)+DAY(LoanStartDate),"")</f>
        <v/>
      </c>
      <c r="D143" s="18" t="str">
        <f ca="1">IF(PaymentSchedule3[[#This Row],[Payment Number]]&lt;&gt;"",IF(ROW()-ROW(PaymentSchedule3[[#Headers],[Beginning
Balance]])=1,LoanAmount,INDEX(PaymentSchedule3[Ending
Balance],ROW()-ROW(PaymentSchedule3[[#Headers],[Beginning
Balance]])-1)),"")</f>
        <v/>
      </c>
      <c r="E143" s="19" t="str">
        <f ca="1">IF(PaymentSchedule3[[#This Row],[Payment Number]]&lt;&gt;"",ScheduledPayment,"")</f>
        <v/>
      </c>
      <c r="F143"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43"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43" s="18" t="str">
        <f ca="1">IF(PaymentSchedule3[[#This Row],[Payment Number]]&lt;&gt;"",PaymentSchedule3[[#This Row],[Total
Payment]]-PaymentSchedule3[[#This Row],[Interest]],"")</f>
        <v/>
      </c>
      <c r="I143" s="20" t="str">
        <f ca="1">IF(PaymentSchedule3[[#This Row],[Payment Number]]&lt;&gt;"",PaymentSchedule3[[#This Row],[Beginning
Balance]]*(InterestRate/PaymentsPerYear),"")</f>
        <v/>
      </c>
      <c r="J143" s="18" t="str">
        <f ca="1">IF(PaymentSchedule3[[#This Row],[Payment Number]]&lt;&gt;"",IF(PaymentSchedule3[[#This Row],[Scheduled Payment]]+PaymentSchedule3[[#This Row],[Extra
Payment]]&lt;=PaymentSchedule3[[#This Row],[Beginning
Balance]],PaymentSchedule3[[#This Row],[Beginning
Balance]]-PaymentSchedule3[[#This Row],[Principal]],0),"")</f>
        <v/>
      </c>
      <c r="K143" s="20" t="str">
        <f ca="1">IF(PaymentSchedule3[[#This Row],[Payment Number]]&lt;&gt;"",SUM(INDEX(PaymentSchedule3[Interest],1,1):PaymentSchedule3[[#This Row],[Interest]]),"")</f>
        <v/>
      </c>
    </row>
    <row r="144" spans="2:11" ht="24" customHeight="1">
      <c r="B144" s="16" t="str">
        <f ca="1">IF(LoanIsGood,IF(ROW()-ROW(PaymentSchedule3[[#Headers],[Payment Number]])&gt;ScheduledNumberOfPayments,"",ROW()-ROW(PaymentSchedule3[[#Headers],[Payment Number]])),"")</f>
        <v/>
      </c>
      <c r="C144" s="17" t="str">
        <f ca="1">IF(PaymentSchedule3[[#This Row],[Payment Number]]&lt;&gt;"",EOMONTH(LoanStartDate,ROW(PaymentSchedule3[[#This Row],[Payment Number]])-ROW(PaymentSchedule3[[#Headers],[Payment Number]])-2)+DAY(LoanStartDate),"")</f>
        <v/>
      </c>
      <c r="D144" s="18" t="str">
        <f ca="1">IF(PaymentSchedule3[[#This Row],[Payment Number]]&lt;&gt;"",IF(ROW()-ROW(PaymentSchedule3[[#Headers],[Beginning
Balance]])=1,LoanAmount,INDEX(PaymentSchedule3[Ending
Balance],ROW()-ROW(PaymentSchedule3[[#Headers],[Beginning
Balance]])-1)),"")</f>
        <v/>
      </c>
      <c r="E144" s="19" t="str">
        <f ca="1">IF(PaymentSchedule3[[#This Row],[Payment Number]]&lt;&gt;"",ScheduledPayment,"")</f>
        <v/>
      </c>
      <c r="F144"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44"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44" s="18" t="str">
        <f ca="1">IF(PaymentSchedule3[[#This Row],[Payment Number]]&lt;&gt;"",PaymentSchedule3[[#This Row],[Total
Payment]]-PaymentSchedule3[[#This Row],[Interest]],"")</f>
        <v/>
      </c>
      <c r="I144" s="20" t="str">
        <f ca="1">IF(PaymentSchedule3[[#This Row],[Payment Number]]&lt;&gt;"",PaymentSchedule3[[#This Row],[Beginning
Balance]]*(InterestRate/PaymentsPerYear),"")</f>
        <v/>
      </c>
      <c r="J144" s="18" t="str">
        <f ca="1">IF(PaymentSchedule3[[#This Row],[Payment Number]]&lt;&gt;"",IF(PaymentSchedule3[[#This Row],[Scheduled Payment]]+PaymentSchedule3[[#This Row],[Extra
Payment]]&lt;=PaymentSchedule3[[#This Row],[Beginning
Balance]],PaymentSchedule3[[#This Row],[Beginning
Balance]]-PaymentSchedule3[[#This Row],[Principal]],0),"")</f>
        <v/>
      </c>
      <c r="K144" s="20" t="str">
        <f ca="1">IF(PaymentSchedule3[[#This Row],[Payment Number]]&lt;&gt;"",SUM(INDEX(PaymentSchedule3[Interest],1,1):PaymentSchedule3[[#This Row],[Interest]]),"")</f>
        <v/>
      </c>
    </row>
    <row r="145" spans="2:11" ht="24" customHeight="1">
      <c r="B145" s="16" t="str">
        <f ca="1">IF(LoanIsGood,IF(ROW()-ROW(PaymentSchedule3[[#Headers],[Payment Number]])&gt;ScheduledNumberOfPayments,"",ROW()-ROW(PaymentSchedule3[[#Headers],[Payment Number]])),"")</f>
        <v/>
      </c>
      <c r="C145" s="17" t="str">
        <f ca="1">IF(PaymentSchedule3[[#This Row],[Payment Number]]&lt;&gt;"",EOMONTH(LoanStartDate,ROW(PaymentSchedule3[[#This Row],[Payment Number]])-ROW(PaymentSchedule3[[#Headers],[Payment Number]])-2)+DAY(LoanStartDate),"")</f>
        <v/>
      </c>
      <c r="D145" s="18" t="str">
        <f ca="1">IF(PaymentSchedule3[[#This Row],[Payment Number]]&lt;&gt;"",IF(ROW()-ROW(PaymentSchedule3[[#Headers],[Beginning
Balance]])=1,LoanAmount,INDEX(PaymentSchedule3[Ending
Balance],ROW()-ROW(PaymentSchedule3[[#Headers],[Beginning
Balance]])-1)),"")</f>
        <v/>
      </c>
      <c r="E145" s="19" t="str">
        <f ca="1">IF(PaymentSchedule3[[#This Row],[Payment Number]]&lt;&gt;"",ScheduledPayment,"")</f>
        <v/>
      </c>
      <c r="F145"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45"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45" s="18" t="str">
        <f ca="1">IF(PaymentSchedule3[[#This Row],[Payment Number]]&lt;&gt;"",PaymentSchedule3[[#This Row],[Total
Payment]]-PaymentSchedule3[[#This Row],[Interest]],"")</f>
        <v/>
      </c>
      <c r="I145" s="20" t="str">
        <f ca="1">IF(PaymentSchedule3[[#This Row],[Payment Number]]&lt;&gt;"",PaymentSchedule3[[#This Row],[Beginning
Balance]]*(InterestRate/PaymentsPerYear),"")</f>
        <v/>
      </c>
      <c r="J145" s="18" t="str">
        <f ca="1">IF(PaymentSchedule3[[#This Row],[Payment Number]]&lt;&gt;"",IF(PaymentSchedule3[[#This Row],[Scheduled Payment]]+PaymentSchedule3[[#This Row],[Extra
Payment]]&lt;=PaymentSchedule3[[#This Row],[Beginning
Balance]],PaymentSchedule3[[#This Row],[Beginning
Balance]]-PaymentSchedule3[[#This Row],[Principal]],0),"")</f>
        <v/>
      </c>
      <c r="K145" s="20" t="str">
        <f ca="1">IF(PaymentSchedule3[[#This Row],[Payment Number]]&lt;&gt;"",SUM(INDEX(PaymentSchedule3[Interest],1,1):PaymentSchedule3[[#This Row],[Interest]]),"")</f>
        <v/>
      </c>
    </row>
    <row r="146" spans="2:11" ht="24" customHeight="1">
      <c r="B146" s="16" t="str">
        <f ca="1">IF(LoanIsGood,IF(ROW()-ROW(PaymentSchedule3[[#Headers],[Payment Number]])&gt;ScheduledNumberOfPayments,"",ROW()-ROW(PaymentSchedule3[[#Headers],[Payment Number]])),"")</f>
        <v/>
      </c>
      <c r="C146" s="17" t="str">
        <f ca="1">IF(PaymentSchedule3[[#This Row],[Payment Number]]&lt;&gt;"",EOMONTH(LoanStartDate,ROW(PaymentSchedule3[[#This Row],[Payment Number]])-ROW(PaymentSchedule3[[#Headers],[Payment Number]])-2)+DAY(LoanStartDate),"")</f>
        <v/>
      </c>
      <c r="D146" s="18" t="str">
        <f ca="1">IF(PaymentSchedule3[[#This Row],[Payment Number]]&lt;&gt;"",IF(ROW()-ROW(PaymentSchedule3[[#Headers],[Beginning
Balance]])=1,LoanAmount,INDEX(PaymentSchedule3[Ending
Balance],ROW()-ROW(PaymentSchedule3[[#Headers],[Beginning
Balance]])-1)),"")</f>
        <v/>
      </c>
      <c r="E146" s="19" t="str">
        <f ca="1">IF(PaymentSchedule3[[#This Row],[Payment Number]]&lt;&gt;"",ScheduledPayment,"")</f>
        <v/>
      </c>
      <c r="F146"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46"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46" s="18" t="str">
        <f ca="1">IF(PaymentSchedule3[[#This Row],[Payment Number]]&lt;&gt;"",PaymentSchedule3[[#This Row],[Total
Payment]]-PaymentSchedule3[[#This Row],[Interest]],"")</f>
        <v/>
      </c>
      <c r="I146" s="20" t="str">
        <f ca="1">IF(PaymentSchedule3[[#This Row],[Payment Number]]&lt;&gt;"",PaymentSchedule3[[#This Row],[Beginning
Balance]]*(InterestRate/PaymentsPerYear),"")</f>
        <v/>
      </c>
      <c r="J146" s="18" t="str">
        <f ca="1">IF(PaymentSchedule3[[#This Row],[Payment Number]]&lt;&gt;"",IF(PaymentSchedule3[[#This Row],[Scheduled Payment]]+PaymentSchedule3[[#This Row],[Extra
Payment]]&lt;=PaymentSchedule3[[#This Row],[Beginning
Balance]],PaymentSchedule3[[#This Row],[Beginning
Balance]]-PaymentSchedule3[[#This Row],[Principal]],0),"")</f>
        <v/>
      </c>
      <c r="K146" s="20" t="str">
        <f ca="1">IF(PaymentSchedule3[[#This Row],[Payment Number]]&lt;&gt;"",SUM(INDEX(PaymentSchedule3[Interest],1,1):PaymentSchedule3[[#This Row],[Interest]]),"")</f>
        <v/>
      </c>
    </row>
    <row r="147" spans="2:11" ht="24" customHeight="1">
      <c r="B147" s="16" t="str">
        <f ca="1">IF(LoanIsGood,IF(ROW()-ROW(PaymentSchedule3[[#Headers],[Payment Number]])&gt;ScheduledNumberOfPayments,"",ROW()-ROW(PaymentSchedule3[[#Headers],[Payment Number]])),"")</f>
        <v/>
      </c>
      <c r="C147" s="17" t="str">
        <f ca="1">IF(PaymentSchedule3[[#This Row],[Payment Number]]&lt;&gt;"",EOMONTH(LoanStartDate,ROW(PaymentSchedule3[[#This Row],[Payment Number]])-ROW(PaymentSchedule3[[#Headers],[Payment Number]])-2)+DAY(LoanStartDate),"")</f>
        <v/>
      </c>
      <c r="D147" s="18" t="str">
        <f ca="1">IF(PaymentSchedule3[[#This Row],[Payment Number]]&lt;&gt;"",IF(ROW()-ROW(PaymentSchedule3[[#Headers],[Beginning
Balance]])=1,LoanAmount,INDEX(PaymentSchedule3[Ending
Balance],ROW()-ROW(PaymentSchedule3[[#Headers],[Beginning
Balance]])-1)),"")</f>
        <v/>
      </c>
      <c r="E147" s="19" t="str">
        <f ca="1">IF(PaymentSchedule3[[#This Row],[Payment Number]]&lt;&gt;"",ScheduledPayment,"")</f>
        <v/>
      </c>
      <c r="F147"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47"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47" s="18" t="str">
        <f ca="1">IF(PaymentSchedule3[[#This Row],[Payment Number]]&lt;&gt;"",PaymentSchedule3[[#This Row],[Total
Payment]]-PaymentSchedule3[[#This Row],[Interest]],"")</f>
        <v/>
      </c>
      <c r="I147" s="20" t="str">
        <f ca="1">IF(PaymentSchedule3[[#This Row],[Payment Number]]&lt;&gt;"",PaymentSchedule3[[#This Row],[Beginning
Balance]]*(InterestRate/PaymentsPerYear),"")</f>
        <v/>
      </c>
      <c r="J147" s="18" t="str">
        <f ca="1">IF(PaymentSchedule3[[#This Row],[Payment Number]]&lt;&gt;"",IF(PaymentSchedule3[[#This Row],[Scheduled Payment]]+PaymentSchedule3[[#This Row],[Extra
Payment]]&lt;=PaymentSchedule3[[#This Row],[Beginning
Balance]],PaymentSchedule3[[#This Row],[Beginning
Balance]]-PaymentSchedule3[[#This Row],[Principal]],0),"")</f>
        <v/>
      </c>
      <c r="K147" s="20" t="str">
        <f ca="1">IF(PaymentSchedule3[[#This Row],[Payment Number]]&lt;&gt;"",SUM(INDEX(PaymentSchedule3[Interest],1,1):PaymentSchedule3[[#This Row],[Interest]]),"")</f>
        <v/>
      </c>
    </row>
    <row r="148" spans="2:11" ht="24" customHeight="1">
      <c r="B148" s="16" t="str">
        <f ca="1">IF(LoanIsGood,IF(ROW()-ROW(PaymentSchedule3[[#Headers],[Payment Number]])&gt;ScheduledNumberOfPayments,"",ROW()-ROW(PaymentSchedule3[[#Headers],[Payment Number]])),"")</f>
        <v/>
      </c>
      <c r="C148" s="17" t="str">
        <f ca="1">IF(PaymentSchedule3[[#This Row],[Payment Number]]&lt;&gt;"",EOMONTH(LoanStartDate,ROW(PaymentSchedule3[[#This Row],[Payment Number]])-ROW(PaymentSchedule3[[#Headers],[Payment Number]])-2)+DAY(LoanStartDate),"")</f>
        <v/>
      </c>
      <c r="D148" s="18" t="str">
        <f ca="1">IF(PaymentSchedule3[[#This Row],[Payment Number]]&lt;&gt;"",IF(ROW()-ROW(PaymentSchedule3[[#Headers],[Beginning
Balance]])=1,LoanAmount,INDEX(PaymentSchedule3[Ending
Balance],ROW()-ROW(PaymentSchedule3[[#Headers],[Beginning
Balance]])-1)),"")</f>
        <v/>
      </c>
      <c r="E148" s="19" t="str">
        <f ca="1">IF(PaymentSchedule3[[#This Row],[Payment Number]]&lt;&gt;"",ScheduledPayment,"")</f>
        <v/>
      </c>
      <c r="F148"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48"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48" s="18" t="str">
        <f ca="1">IF(PaymentSchedule3[[#This Row],[Payment Number]]&lt;&gt;"",PaymentSchedule3[[#This Row],[Total
Payment]]-PaymentSchedule3[[#This Row],[Interest]],"")</f>
        <v/>
      </c>
      <c r="I148" s="20" t="str">
        <f ca="1">IF(PaymentSchedule3[[#This Row],[Payment Number]]&lt;&gt;"",PaymentSchedule3[[#This Row],[Beginning
Balance]]*(InterestRate/PaymentsPerYear),"")</f>
        <v/>
      </c>
      <c r="J148" s="18" t="str">
        <f ca="1">IF(PaymentSchedule3[[#This Row],[Payment Number]]&lt;&gt;"",IF(PaymentSchedule3[[#This Row],[Scheduled Payment]]+PaymentSchedule3[[#This Row],[Extra
Payment]]&lt;=PaymentSchedule3[[#This Row],[Beginning
Balance]],PaymentSchedule3[[#This Row],[Beginning
Balance]]-PaymentSchedule3[[#This Row],[Principal]],0),"")</f>
        <v/>
      </c>
      <c r="K148" s="20" t="str">
        <f ca="1">IF(PaymentSchedule3[[#This Row],[Payment Number]]&lt;&gt;"",SUM(INDEX(PaymentSchedule3[Interest],1,1):PaymentSchedule3[[#This Row],[Interest]]),"")</f>
        <v/>
      </c>
    </row>
    <row r="149" spans="2:11" ht="24" customHeight="1">
      <c r="B149" s="16" t="str">
        <f ca="1">IF(LoanIsGood,IF(ROW()-ROW(PaymentSchedule3[[#Headers],[Payment Number]])&gt;ScheduledNumberOfPayments,"",ROW()-ROW(PaymentSchedule3[[#Headers],[Payment Number]])),"")</f>
        <v/>
      </c>
      <c r="C149" s="17" t="str">
        <f ca="1">IF(PaymentSchedule3[[#This Row],[Payment Number]]&lt;&gt;"",EOMONTH(LoanStartDate,ROW(PaymentSchedule3[[#This Row],[Payment Number]])-ROW(PaymentSchedule3[[#Headers],[Payment Number]])-2)+DAY(LoanStartDate),"")</f>
        <v/>
      </c>
      <c r="D149" s="18" t="str">
        <f ca="1">IF(PaymentSchedule3[[#This Row],[Payment Number]]&lt;&gt;"",IF(ROW()-ROW(PaymentSchedule3[[#Headers],[Beginning
Balance]])=1,LoanAmount,INDEX(PaymentSchedule3[Ending
Balance],ROW()-ROW(PaymentSchedule3[[#Headers],[Beginning
Balance]])-1)),"")</f>
        <v/>
      </c>
      <c r="E149" s="19" t="str">
        <f ca="1">IF(PaymentSchedule3[[#This Row],[Payment Number]]&lt;&gt;"",ScheduledPayment,"")</f>
        <v/>
      </c>
      <c r="F149"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49"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49" s="18" t="str">
        <f ca="1">IF(PaymentSchedule3[[#This Row],[Payment Number]]&lt;&gt;"",PaymentSchedule3[[#This Row],[Total
Payment]]-PaymentSchedule3[[#This Row],[Interest]],"")</f>
        <v/>
      </c>
      <c r="I149" s="20" t="str">
        <f ca="1">IF(PaymentSchedule3[[#This Row],[Payment Number]]&lt;&gt;"",PaymentSchedule3[[#This Row],[Beginning
Balance]]*(InterestRate/PaymentsPerYear),"")</f>
        <v/>
      </c>
      <c r="J149" s="18" t="str">
        <f ca="1">IF(PaymentSchedule3[[#This Row],[Payment Number]]&lt;&gt;"",IF(PaymentSchedule3[[#This Row],[Scheduled Payment]]+PaymentSchedule3[[#This Row],[Extra
Payment]]&lt;=PaymentSchedule3[[#This Row],[Beginning
Balance]],PaymentSchedule3[[#This Row],[Beginning
Balance]]-PaymentSchedule3[[#This Row],[Principal]],0),"")</f>
        <v/>
      </c>
      <c r="K149" s="20" t="str">
        <f ca="1">IF(PaymentSchedule3[[#This Row],[Payment Number]]&lt;&gt;"",SUM(INDEX(PaymentSchedule3[Interest],1,1):PaymentSchedule3[[#This Row],[Interest]]),"")</f>
        <v/>
      </c>
    </row>
    <row r="150" spans="2:11" ht="24" customHeight="1">
      <c r="B150" s="16" t="str">
        <f ca="1">IF(LoanIsGood,IF(ROW()-ROW(PaymentSchedule3[[#Headers],[Payment Number]])&gt;ScheduledNumberOfPayments,"",ROW()-ROW(PaymentSchedule3[[#Headers],[Payment Number]])),"")</f>
        <v/>
      </c>
      <c r="C150" s="17" t="str">
        <f ca="1">IF(PaymentSchedule3[[#This Row],[Payment Number]]&lt;&gt;"",EOMONTH(LoanStartDate,ROW(PaymentSchedule3[[#This Row],[Payment Number]])-ROW(PaymentSchedule3[[#Headers],[Payment Number]])-2)+DAY(LoanStartDate),"")</f>
        <v/>
      </c>
      <c r="D150" s="18" t="str">
        <f ca="1">IF(PaymentSchedule3[[#This Row],[Payment Number]]&lt;&gt;"",IF(ROW()-ROW(PaymentSchedule3[[#Headers],[Beginning
Balance]])=1,LoanAmount,INDEX(PaymentSchedule3[Ending
Balance],ROW()-ROW(PaymentSchedule3[[#Headers],[Beginning
Balance]])-1)),"")</f>
        <v/>
      </c>
      <c r="E150" s="19" t="str">
        <f ca="1">IF(PaymentSchedule3[[#This Row],[Payment Number]]&lt;&gt;"",ScheduledPayment,"")</f>
        <v/>
      </c>
      <c r="F150"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50"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50" s="18" t="str">
        <f ca="1">IF(PaymentSchedule3[[#This Row],[Payment Number]]&lt;&gt;"",PaymentSchedule3[[#This Row],[Total
Payment]]-PaymentSchedule3[[#This Row],[Interest]],"")</f>
        <v/>
      </c>
      <c r="I150" s="20" t="str">
        <f ca="1">IF(PaymentSchedule3[[#This Row],[Payment Number]]&lt;&gt;"",PaymentSchedule3[[#This Row],[Beginning
Balance]]*(InterestRate/PaymentsPerYear),"")</f>
        <v/>
      </c>
      <c r="J150" s="18" t="str">
        <f ca="1">IF(PaymentSchedule3[[#This Row],[Payment Number]]&lt;&gt;"",IF(PaymentSchedule3[[#This Row],[Scheduled Payment]]+PaymentSchedule3[[#This Row],[Extra
Payment]]&lt;=PaymentSchedule3[[#This Row],[Beginning
Balance]],PaymentSchedule3[[#This Row],[Beginning
Balance]]-PaymentSchedule3[[#This Row],[Principal]],0),"")</f>
        <v/>
      </c>
      <c r="K150" s="20" t="str">
        <f ca="1">IF(PaymentSchedule3[[#This Row],[Payment Number]]&lt;&gt;"",SUM(INDEX(PaymentSchedule3[Interest],1,1):PaymentSchedule3[[#This Row],[Interest]]),"")</f>
        <v/>
      </c>
    </row>
    <row r="151" spans="2:11" ht="24" customHeight="1">
      <c r="B151" s="16" t="str">
        <f ca="1">IF(LoanIsGood,IF(ROW()-ROW(PaymentSchedule3[[#Headers],[Payment Number]])&gt;ScheduledNumberOfPayments,"",ROW()-ROW(PaymentSchedule3[[#Headers],[Payment Number]])),"")</f>
        <v/>
      </c>
      <c r="C151" s="17" t="str">
        <f ca="1">IF(PaymentSchedule3[[#This Row],[Payment Number]]&lt;&gt;"",EOMONTH(LoanStartDate,ROW(PaymentSchedule3[[#This Row],[Payment Number]])-ROW(PaymentSchedule3[[#Headers],[Payment Number]])-2)+DAY(LoanStartDate),"")</f>
        <v/>
      </c>
      <c r="D151" s="18" t="str">
        <f ca="1">IF(PaymentSchedule3[[#This Row],[Payment Number]]&lt;&gt;"",IF(ROW()-ROW(PaymentSchedule3[[#Headers],[Beginning
Balance]])=1,LoanAmount,INDEX(PaymentSchedule3[Ending
Balance],ROW()-ROW(PaymentSchedule3[[#Headers],[Beginning
Balance]])-1)),"")</f>
        <v/>
      </c>
      <c r="E151" s="19" t="str">
        <f ca="1">IF(PaymentSchedule3[[#This Row],[Payment Number]]&lt;&gt;"",ScheduledPayment,"")</f>
        <v/>
      </c>
      <c r="F151"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51"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51" s="18" t="str">
        <f ca="1">IF(PaymentSchedule3[[#This Row],[Payment Number]]&lt;&gt;"",PaymentSchedule3[[#This Row],[Total
Payment]]-PaymentSchedule3[[#This Row],[Interest]],"")</f>
        <v/>
      </c>
      <c r="I151" s="20" t="str">
        <f ca="1">IF(PaymentSchedule3[[#This Row],[Payment Number]]&lt;&gt;"",PaymentSchedule3[[#This Row],[Beginning
Balance]]*(InterestRate/PaymentsPerYear),"")</f>
        <v/>
      </c>
      <c r="J151" s="18" t="str">
        <f ca="1">IF(PaymentSchedule3[[#This Row],[Payment Number]]&lt;&gt;"",IF(PaymentSchedule3[[#This Row],[Scheduled Payment]]+PaymentSchedule3[[#This Row],[Extra
Payment]]&lt;=PaymentSchedule3[[#This Row],[Beginning
Balance]],PaymentSchedule3[[#This Row],[Beginning
Balance]]-PaymentSchedule3[[#This Row],[Principal]],0),"")</f>
        <v/>
      </c>
      <c r="K151" s="20" t="str">
        <f ca="1">IF(PaymentSchedule3[[#This Row],[Payment Number]]&lt;&gt;"",SUM(INDEX(PaymentSchedule3[Interest],1,1):PaymentSchedule3[[#This Row],[Interest]]),"")</f>
        <v/>
      </c>
    </row>
    <row r="152" spans="2:11" ht="24" customHeight="1">
      <c r="B152" s="16" t="str">
        <f ca="1">IF(LoanIsGood,IF(ROW()-ROW(PaymentSchedule3[[#Headers],[Payment Number]])&gt;ScheduledNumberOfPayments,"",ROW()-ROW(PaymentSchedule3[[#Headers],[Payment Number]])),"")</f>
        <v/>
      </c>
      <c r="C152" s="17" t="str">
        <f ca="1">IF(PaymentSchedule3[[#This Row],[Payment Number]]&lt;&gt;"",EOMONTH(LoanStartDate,ROW(PaymentSchedule3[[#This Row],[Payment Number]])-ROW(PaymentSchedule3[[#Headers],[Payment Number]])-2)+DAY(LoanStartDate),"")</f>
        <v/>
      </c>
      <c r="D152" s="18" t="str">
        <f ca="1">IF(PaymentSchedule3[[#This Row],[Payment Number]]&lt;&gt;"",IF(ROW()-ROW(PaymentSchedule3[[#Headers],[Beginning
Balance]])=1,LoanAmount,INDEX(PaymentSchedule3[Ending
Balance],ROW()-ROW(PaymentSchedule3[[#Headers],[Beginning
Balance]])-1)),"")</f>
        <v/>
      </c>
      <c r="E152" s="19" t="str">
        <f ca="1">IF(PaymentSchedule3[[#This Row],[Payment Number]]&lt;&gt;"",ScheduledPayment,"")</f>
        <v/>
      </c>
      <c r="F152"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52"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52" s="18" t="str">
        <f ca="1">IF(PaymentSchedule3[[#This Row],[Payment Number]]&lt;&gt;"",PaymentSchedule3[[#This Row],[Total
Payment]]-PaymentSchedule3[[#This Row],[Interest]],"")</f>
        <v/>
      </c>
      <c r="I152" s="20" t="str">
        <f ca="1">IF(PaymentSchedule3[[#This Row],[Payment Number]]&lt;&gt;"",PaymentSchedule3[[#This Row],[Beginning
Balance]]*(InterestRate/PaymentsPerYear),"")</f>
        <v/>
      </c>
      <c r="J152" s="18" t="str">
        <f ca="1">IF(PaymentSchedule3[[#This Row],[Payment Number]]&lt;&gt;"",IF(PaymentSchedule3[[#This Row],[Scheduled Payment]]+PaymentSchedule3[[#This Row],[Extra
Payment]]&lt;=PaymentSchedule3[[#This Row],[Beginning
Balance]],PaymentSchedule3[[#This Row],[Beginning
Balance]]-PaymentSchedule3[[#This Row],[Principal]],0),"")</f>
        <v/>
      </c>
      <c r="K152" s="20" t="str">
        <f ca="1">IF(PaymentSchedule3[[#This Row],[Payment Number]]&lt;&gt;"",SUM(INDEX(PaymentSchedule3[Interest],1,1):PaymentSchedule3[[#This Row],[Interest]]),"")</f>
        <v/>
      </c>
    </row>
    <row r="153" spans="2:11" ht="24" customHeight="1">
      <c r="B153" s="16" t="str">
        <f ca="1">IF(LoanIsGood,IF(ROW()-ROW(PaymentSchedule3[[#Headers],[Payment Number]])&gt;ScheduledNumberOfPayments,"",ROW()-ROW(PaymentSchedule3[[#Headers],[Payment Number]])),"")</f>
        <v/>
      </c>
      <c r="C153" s="17" t="str">
        <f ca="1">IF(PaymentSchedule3[[#This Row],[Payment Number]]&lt;&gt;"",EOMONTH(LoanStartDate,ROW(PaymentSchedule3[[#This Row],[Payment Number]])-ROW(PaymentSchedule3[[#Headers],[Payment Number]])-2)+DAY(LoanStartDate),"")</f>
        <v/>
      </c>
      <c r="D153" s="18" t="str">
        <f ca="1">IF(PaymentSchedule3[[#This Row],[Payment Number]]&lt;&gt;"",IF(ROW()-ROW(PaymentSchedule3[[#Headers],[Beginning
Balance]])=1,LoanAmount,INDEX(PaymentSchedule3[Ending
Balance],ROW()-ROW(PaymentSchedule3[[#Headers],[Beginning
Balance]])-1)),"")</f>
        <v/>
      </c>
      <c r="E153" s="19" t="str">
        <f ca="1">IF(PaymentSchedule3[[#This Row],[Payment Number]]&lt;&gt;"",ScheduledPayment,"")</f>
        <v/>
      </c>
      <c r="F153"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53"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53" s="18" t="str">
        <f ca="1">IF(PaymentSchedule3[[#This Row],[Payment Number]]&lt;&gt;"",PaymentSchedule3[[#This Row],[Total
Payment]]-PaymentSchedule3[[#This Row],[Interest]],"")</f>
        <v/>
      </c>
      <c r="I153" s="20" t="str">
        <f ca="1">IF(PaymentSchedule3[[#This Row],[Payment Number]]&lt;&gt;"",PaymentSchedule3[[#This Row],[Beginning
Balance]]*(InterestRate/PaymentsPerYear),"")</f>
        <v/>
      </c>
      <c r="J153" s="18" t="str">
        <f ca="1">IF(PaymentSchedule3[[#This Row],[Payment Number]]&lt;&gt;"",IF(PaymentSchedule3[[#This Row],[Scheduled Payment]]+PaymentSchedule3[[#This Row],[Extra
Payment]]&lt;=PaymentSchedule3[[#This Row],[Beginning
Balance]],PaymentSchedule3[[#This Row],[Beginning
Balance]]-PaymentSchedule3[[#This Row],[Principal]],0),"")</f>
        <v/>
      </c>
      <c r="K153" s="20" t="str">
        <f ca="1">IF(PaymentSchedule3[[#This Row],[Payment Number]]&lt;&gt;"",SUM(INDEX(PaymentSchedule3[Interest],1,1):PaymentSchedule3[[#This Row],[Interest]]),"")</f>
        <v/>
      </c>
    </row>
    <row r="154" spans="2:11" ht="24" customHeight="1">
      <c r="B154" s="16" t="str">
        <f ca="1">IF(LoanIsGood,IF(ROW()-ROW(PaymentSchedule3[[#Headers],[Payment Number]])&gt;ScheduledNumberOfPayments,"",ROW()-ROW(PaymentSchedule3[[#Headers],[Payment Number]])),"")</f>
        <v/>
      </c>
      <c r="C154" s="17" t="str">
        <f ca="1">IF(PaymentSchedule3[[#This Row],[Payment Number]]&lt;&gt;"",EOMONTH(LoanStartDate,ROW(PaymentSchedule3[[#This Row],[Payment Number]])-ROW(PaymentSchedule3[[#Headers],[Payment Number]])-2)+DAY(LoanStartDate),"")</f>
        <v/>
      </c>
      <c r="D154" s="18" t="str">
        <f ca="1">IF(PaymentSchedule3[[#This Row],[Payment Number]]&lt;&gt;"",IF(ROW()-ROW(PaymentSchedule3[[#Headers],[Beginning
Balance]])=1,LoanAmount,INDEX(PaymentSchedule3[Ending
Balance],ROW()-ROW(PaymentSchedule3[[#Headers],[Beginning
Balance]])-1)),"")</f>
        <v/>
      </c>
      <c r="E154" s="19" t="str">
        <f ca="1">IF(PaymentSchedule3[[#This Row],[Payment Number]]&lt;&gt;"",ScheduledPayment,"")</f>
        <v/>
      </c>
      <c r="F154"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54"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54" s="18" t="str">
        <f ca="1">IF(PaymentSchedule3[[#This Row],[Payment Number]]&lt;&gt;"",PaymentSchedule3[[#This Row],[Total
Payment]]-PaymentSchedule3[[#This Row],[Interest]],"")</f>
        <v/>
      </c>
      <c r="I154" s="20" t="str">
        <f ca="1">IF(PaymentSchedule3[[#This Row],[Payment Number]]&lt;&gt;"",PaymentSchedule3[[#This Row],[Beginning
Balance]]*(InterestRate/PaymentsPerYear),"")</f>
        <v/>
      </c>
      <c r="J154" s="18" t="str">
        <f ca="1">IF(PaymentSchedule3[[#This Row],[Payment Number]]&lt;&gt;"",IF(PaymentSchedule3[[#This Row],[Scheduled Payment]]+PaymentSchedule3[[#This Row],[Extra
Payment]]&lt;=PaymentSchedule3[[#This Row],[Beginning
Balance]],PaymentSchedule3[[#This Row],[Beginning
Balance]]-PaymentSchedule3[[#This Row],[Principal]],0),"")</f>
        <v/>
      </c>
      <c r="K154" s="20" t="str">
        <f ca="1">IF(PaymentSchedule3[[#This Row],[Payment Number]]&lt;&gt;"",SUM(INDEX(PaymentSchedule3[Interest],1,1):PaymentSchedule3[[#This Row],[Interest]]),"")</f>
        <v/>
      </c>
    </row>
    <row r="155" spans="2:11" ht="24" customHeight="1">
      <c r="B155" s="16" t="str">
        <f ca="1">IF(LoanIsGood,IF(ROW()-ROW(PaymentSchedule3[[#Headers],[Payment Number]])&gt;ScheduledNumberOfPayments,"",ROW()-ROW(PaymentSchedule3[[#Headers],[Payment Number]])),"")</f>
        <v/>
      </c>
      <c r="C155" s="17" t="str">
        <f ca="1">IF(PaymentSchedule3[[#This Row],[Payment Number]]&lt;&gt;"",EOMONTH(LoanStartDate,ROW(PaymentSchedule3[[#This Row],[Payment Number]])-ROW(PaymentSchedule3[[#Headers],[Payment Number]])-2)+DAY(LoanStartDate),"")</f>
        <v/>
      </c>
      <c r="D155" s="18" t="str">
        <f ca="1">IF(PaymentSchedule3[[#This Row],[Payment Number]]&lt;&gt;"",IF(ROW()-ROW(PaymentSchedule3[[#Headers],[Beginning
Balance]])=1,LoanAmount,INDEX(PaymentSchedule3[Ending
Balance],ROW()-ROW(PaymentSchedule3[[#Headers],[Beginning
Balance]])-1)),"")</f>
        <v/>
      </c>
      <c r="E155" s="19" t="str">
        <f ca="1">IF(PaymentSchedule3[[#This Row],[Payment Number]]&lt;&gt;"",ScheduledPayment,"")</f>
        <v/>
      </c>
      <c r="F155"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55"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55" s="18" t="str">
        <f ca="1">IF(PaymentSchedule3[[#This Row],[Payment Number]]&lt;&gt;"",PaymentSchedule3[[#This Row],[Total
Payment]]-PaymentSchedule3[[#This Row],[Interest]],"")</f>
        <v/>
      </c>
      <c r="I155" s="20" t="str">
        <f ca="1">IF(PaymentSchedule3[[#This Row],[Payment Number]]&lt;&gt;"",PaymentSchedule3[[#This Row],[Beginning
Balance]]*(InterestRate/PaymentsPerYear),"")</f>
        <v/>
      </c>
      <c r="J155" s="18" t="str">
        <f ca="1">IF(PaymentSchedule3[[#This Row],[Payment Number]]&lt;&gt;"",IF(PaymentSchedule3[[#This Row],[Scheduled Payment]]+PaymentSchedule3[[#This Row],[Extra
Payment]]&lt;=PaymentSchedule3[[#This Row],[Beginning
Balance]],PaymentSchedule3[[#This Row],[Beginning
Balance]]-PaymentSchedule3[[#This Row],[Principal]],0),"")</f>
        <v/>
      </c>
      <c r="K155" s="20" t="str">
        <f ca="1">IF(PaymentSchedule3[[#This Row],[Payment Number]]&lt;&gt;"",SUM(INDEX(PaymentSchedule3[Interest],1,1):PaymentSchedule3[[#This Row],[Interest]]),"")</f>
        <v/>
      </c>
    </row>
    <row r="156" spans="2:11" ht="24" customHeight="1">
      <c r="B156" s="16" t="str">
        <f ca="1">IF(LoanIsGood,IF(ROW()-ROW(PaymentSchedule3[[#Headers],[Payment Number]])&gt;ScheduledNumberOfPayments,"",ROW()-ROW(PaymentSchedule3[[#Headers],[Payment Number]])),"")</f>
        <v/>
      </c>
      <c r="C156" s="17" t="str">
        <f ca="1">IF(PaymentSchedule3[[#This Row],[Payment Number]]&lt;&gt;"",EOMONTH(LoanStartDate,ROW(PaymentSchedule3[[#This Row],[Payment Number]])-ROW(PaymentSchedule3[[#Headers],[Payment Number]])-2)+DAY(LoanStartDate),"")</f>
        <v/>
      </c>
      <c r="D156" s="18" t="str">
        <f ca="1">IF(PaymentSchedule3[[#This Row],[Payment Number]]&lt;&gt;"",IF(ROW()-ROW(PaymentSchedule3[[#Headers],[Beginning
Balance]])=1,LoanAmount,INDEX(PaymentSchedule3[Ending
Balance],ROW()-ROW(PaymentSchedule3[[#Headers],[Beginning
Balance]])-1)),"")</f>
        <v/>
      </c>
      <c r="E156" s="19" t="str">
        <f ca="1">IF(PaymentSchedule3[[#This Row],[Payment Number]]&lt;&gt;"",ScheduledPayment,"")</f>
        <v/>
      </c>
      <c r="F156"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56"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56" s="18" t="str">
        <f ca="1">IF(PaymentSchedule3[[#This Row],[Payment Number]]&lt;&gt;"",PaymentSchedule3[[#This Row],[Total
Payment]]-PaymentSchedule3[[#This Row],[Interest]],"")</f>
        <v/>
      </c>
      <c r="I156" s="20" t="str">
        <f ca="1">IF(PaymentSchedule3[[#This Row],[Payment Number]]&lt;&gt;"",PaymentSchedule3[[#This Row],[Beginning
Balance]]*(InterestRate/PaymentsPerYear),"")</f>
        <v/>
      </c>
      <c r="J156" s="18" t="str">
        <f ca="1">IF(PaymentSchedule3[[#This Row],[Payment Number]]&lt;&gt;"",IF(PaymentSchedule3[[#This Row],[Scheduled Payment]]+PaymentSchedule3[[#This Row],[Extra
Payment]]&lt;=PaymentSchedule3[[#This Row],[Beginning
Balance]],PaymentSchedule3[[#This Row],[Beginning
Balance]]-PaymentSchedule3[[#This Row],[Principal]],0),"")</f>
        <v/>
      </c>
      <c r="K156" s="20" t="str">
        <f ca="1">IF(PaymentSchedule3[[#This Row],[Payment Number]]&lt;&gt;"",SUM(INDEX(PaymentSchedule3[Interest],1,1):PaymentSchedule3[[#This Row],[Interest]]),"")</f>
        <v/>
      </c>
    </row>
    <row r="157" spans="2:11" ht="24" customHeight="1">
      <c r="B157" s="16" t="str">
        <f ca="1">IF(LoanIsGood,IF(ROW()-ROW(PaymentSchedule3[[#Headers],[Payment Number]])&gt;ScheduledNumberOfPayments,"",ROW()-ROW(PaymentSchedule3[[#Headers],[Payment Number]])),"")</f>
        <v/>
      </c>
      <c r="C157" s="17" t="str">
        <f ca="1">IF(PaymentSchedule3[[#This Row],[Payment Number]]&lt;&gt;"",EOMONTH(LoanStartDate,ROW(PaymentSchedule3[[#This Row],[Payment Number]])-ROW(PaymentSchedule3[[#Headers],[Payment Number]])-2)+DAY(LoanStartDate),"")</f>
        <v/>
      </c>
      <c r="D157" s="18" t="str">
        <f ca="1">IF(PaymentSchedule3[[#This Row],[Payment Number]]&lt;&gt;"",IF(ROW()-ROW(PaymentSchedule3[[#Headers],[Beginning
Balance]])=1,LoanAmount,INDEX(PaymentSchedule3[Ending
Balance],ROW()-ROW(PaymentSchedule3[[#Headers],[Beginning
Balance]])-1)),"")</f>
        <v/>
      </c>
      <c r="E157" s="19" t="str">
        <f ca="1">IF(PaymentSchedule3[[#This Row],[Payment Number]]&lt;&gt;"",ScheduledPayment,"")</f>
        <v/>
      </c>
      <c r="F157"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57"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57" s="18" t="str">
        <f ca="1">IF(PaymentSchedule3[[#This Row],[Payment Number]]&lt;&gt;"",PaymentSchedule3[[#This Row],[Total
Payment]]-PaymentSchedule3[[#This Row],[Interest]],"")</f>
        <v/>
      </c>
      <c r="I157" s="20" t="str">
        <f ca="1">IF(PaymentSchedule3[[#This Row],[Payment Number]]&lt;&gt;"",PaymentSchedule3[[#This Row],[Beginning
Balance]]*(InterestRate/PaymentsPerYear),"")</f>
        <v/>
      </c>
      <c r="J157" s="18" t="str">
        <f ca="1">IF(PaymentSchedule3[[#This Row],[Payment Number]]&lt;&gt;"",IF(PaymentSchedule3[[#This Row],[Scheduled Payment]]+PaymentSchedule3[[#This Row],[Extra
Payment]]&lt;=PaymentSchedule3[[#This Row],[Beginning
Balance]],PaymentSchedule3[[#This Row],[Beginning
Balance]]-PaymentSchedule3[[#This Row],[Principal]],0),"")</f>
        <v/>
      </c>
      <c r="K157" s="20" t="str">
        <f ca="1">IF(PaymentSchedule3[[#This Row],[Payment Number]]&lt;&gt;"",SUM(INDEX(PaymentSchedule3[Interest],1,1):PaymentSchedule3[[#This Row],[Interest]]),"")</f>
        <v/>
      </c>
    </row>
    <row r="158" spans="2:11" ht="24" customHeight="1">
      <c r="B158" s="16" t="str">
        <f ca="1">IF(LoanIsGood,IF(ROW()-ROW(PaymentSchedule3[[#Headers],[Payment Number]])&gt;ScheduledNumberOfPayments,"",ROW()-ROW(PaymentSchedule3[[#Headers],[Payment Number]])),"")</f>
        <v/>
      </c>
      <c r="C158" s="17" t="str">
        <f ca="1">IF(PaymentSchedule3[[#This Row],[Payment Number]]&lt;&gt;"",EOMONTH(LoanStartDate,ROW(PaymentSchedule3[[#This Row],[Payment Number]])-ROW(PaymentSchedule3[[#Headers],[Payment Number]])-2)+DAY(LoanStartDate),"")</f>
        <v/>
      </c>
      <c r="D158" s="18" t="str">
        <f ca="1">IF(PaymentSchedule3[[#This Row],[Payment Number]]&lt;&gt;"",IF(ROW()-ROW(PaymentSchedule3[[#Headers],[Beginning
Balance]])=1,LoanAmount,INDEX(PaymentSchedule3[Ending
Balance],ROW()-ROW(PaymentSchedule3[[#Headers],[Beginning
Balance]])-1)),"")</f>
        <v/>
      </c>
      <c r="E158" s="19" t="str">
        <f ca="1">IF(PaymentSchedule3[[#This Row],[Payment Number]]&lt;&gt;"",ScheduledPayment,"")</f>
        <v/>
      </c>
      <c r="F158"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58"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58" s="18" t="str">
        <f ca="1">IF(PaymentSchedule3[[#This Row],[Payment Number]]&lt;&gt;"",PaymentSchedule3[[#This Row],[Total
Payment]]-PaymentSchedule3[[#This Row],[Interest]],"")</f>
        <v/>
      </c>
      <c r="I158" s="20" t="str">
        <f ca="1">IF(PaymentSchedule3[[#This Row],[Payment Number]]&lt;&gt;"",PaymentSchedule3[[#This Row],[Beginning
Balance]]*(InterestRate/PaymentsPerYear),"")</f>
        <v/>
      </c>
      <c r="J158" s="18" t="str">
        <f ca="1">IF(PaymentSchedule3[[#This Row],[Payment Number]]&lt;&gt;"",IF(PaymentSchedule3[[#This Row],[Scheduled Payment]]+PaymentSchedule3[[#This Row],[Extra
Payment]]&lt;=PaymentSchedule3[[#This Row],[Beginning
Balance]],PaymentSchedule3[[#This Row],[Beginning
Balance]]-PaymentSchedule3[[#This Row],[Principal]],0),"")</f>
        <v/>
      </c>
      <c r="K158" s="20" t="str">
        <f ca="1">IF(PaymentSchedule3[[#This Row],[Payment Number]]&lt;&gt;"",SUM(INDEX(PaymentSchedule3[Interest],1,1):PaymentSchedule3[[#This Row],[Interest]]),"")</f>
        <v/>
      </c>
    </row>
    <row r="159" spans="2:11" ht="24" customHeight="1">
      <c r="B159" s="16" t="str">
        <f ca="1">IF(LoanIsGood,IF(ROW()-ROW(PaymentSchedule3[[#Headers],[Payment Number]])&gt;ScheduledNumberOfPayments,"",ROW()-ROW(PaymentSchedule3[[#Headers],[Payment Number]])),"")</f>
        <v/>
      </c>
      <c r="C159" s="17" t="str">
        <f ca="1">IF(PaymentSchedule3[[#This Row],[Payment Number]]&lt;&gt;"",EOMONTH(LoanStartDate,ROW(PaymentSchedule3[[#This Row],[Payment Number]])-ROW(PaymentSchedule3[[#Headers],[Payment Number]])-2)+DAY(LoanStartDate),"")</f>
        <v/>
      </c>
      <c r="D159" s="18" t="str">
        <f ca="1">IF(PaymentSchedule3[[#This Row],[Payment Number]]&lt;&gt;"",IF(ROW()-ROW(PaymentSchedule3[[#Headers],[Beginning
Balance]])=1,LoanAmount,INDEX(PaymentSchedule3[Ending
Balance],ROW()-ROW(PaymentSchedule3[[#Headers],[Beginning
Balance]])-1)),"")</f>
        <v/>
      </c>
      <c r="E159" s="19" t="str">
        <f ca="1">IF(PaymentSchedule3[[#This Row],[Payment Number]]&lt;&gt;"",ScheduledPayment,"")</f>
        <v/>
      </c>
      <c r="F159"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59"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59" s="18" t="str">
        <f ca="1">IF(PaymentSchedule3[[#This Row],[Payment Number]]&lt;&gt;"",PaymentSchedule3[[#This Row],[Total
Payment]]-PaymentSchedule3[[#This Row],[Interest]],"")</f>
        <v/>
      </c>
      <c r="I159" s="20" t="str">
        <f ca="1">IF(PaymentSchedule3[[#This Row],[Payment Number]]&lt;&gt;"",PaymentSchedule3[[#This Row],[Beginning
Balance]]*(InterestRate/PaymentsPerYear),"")</f>
        <v/>
      </c>
      <c r="J159" s="18" t="str">
        <f ca="1">IF(PaymentSchedule3[[#This Row],[Payment Number]]&lt;&gt;"",IF(PaymentSchedule3[[#This Row],[Scheduled Payment]]+PaymentSchedule3[[#This Row],[Extra
Payment]]&lt;=PaymentSchedule3[[#This Row],[Beginning
Balance]],PaymentSchedule3[[#This Row],[Beginning
Balance]]-PaymentSchedule3[[#This Row],[Principal]],0),"")</f>
        <v/>
      </c>
      <c r="K159" s="20" t="str">
        <f ca="1">IF(PaymentSchedule3[[#This Row],[Payment Number]]&lt;&gt;"",SUM(INDEX(PaymentSchedule3[Interest],1,1):PaymentSchedule3[[#This Row],[Interest]]),"")</f>
        <v/>
      </c>
    </row>
    <row r="160" spans="2:11" ht="24" customHeight="1">
      <c r="B160" s="16" t="str">
        <f ca="1">IF(LoanIsGood,IF(ROW()-ROW(PaymentSchedule3[[#Headers],[Payment Number]])&gt;ScheduledNumberOfPayments,"",ROW()-ROW(PaymentSchedule3[[#Headers],[Payment Number]])),"")</f>
        <v/>
      </c>
      <c r="C160" s="17" t="str">
        <f ca="1">IF(PaymentSchedule3[[#This Row],[Payment Number]]&lt;&gt;"",EOMONTH(LoanStartDate,ROW(PaymentSchedule3[[#This Row],[Payment Number]])-ROW(PaymentSchedule3[[#Headers],[Payment Number]])-2)+DAY(LoanStartDate),"")</f>
        <v/>
      </c>
      <c r="D160" s="18" t="str">
        <f ca="1">IF(PaymentSchedule3[[#This Row],[Payment Number]]&lt;&gt;"",IF(ROW()-ROW(PaymentSchedule3[[#Headers],[Beginning
Balance]])=1,LoanAmount,INDEX(PaymentSchedule3[Ending
Balance],ROW()-ROW(PaymentSchedule3[[#Headers],[Beginning
Balance]])-1)),"")</f>
        <v/>
      </c>
      <c r="E160" s="19" t="str">
        <f ca="1">IF(PaymentSchedule3[[#This Row],[Payment Number]]&lt;&gt;"",ScheduledPayment,"")</f>
        <v/>
      </c>
      <c r="F160"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60"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60" s="18" t="str">
        <f ca="1">IF(PaymentSchedule3[[#This Row],[Payment Number]]&lt;&gt;"",PaymentSchedule3[[#This Row],[Total
Payment]]-PaymentSchedule3[[#This Row],[Interest]],"")</f>
        <v/>
      </c>
      <c r="I160" s="20" t="str">
        <f ca="1">IF(PaymentSchedule3[[#This Row],[Payment Number]]&lt;&gt;"",PaymentSchedule3[[#This Row],[Beginning
Balance]]*(InterestRate/PaymentsPerYear),"")</f>
        <v/>
      </c>
      <c r="J160" s="18" t="str">
        <f ca="1">IF(PaymentSchedule3[[#This Row],[Payment Number]]&lt;&gt;"",IF(PaymentSchedule3[[#This Row],[Scheduled Payment]]+PaymentSchedule3[[#This Row],[Extra
Payment]]&lt;=PaymentSchedule3[[#This Row],[Beginning
Balance]],PaymentSchedule3[[#This Row],[Beginning
Balance]]-PaymentSchedule3[[#This Row],[Principal]],0),"")</f>
        <v/>
      </c>
      <c r="K160" s="20" t="str">
        <f ca="1">IF(PaymentSchedule3[[#This Row],[Payment Number]]&lt;&gt;"",SUM(INDEX(PaymentSchedule3[Interest],1,1):PaymentSchedule3[[#This Row],[Interest]]),"")</f>
        <v/>
      </c>
    </row>
    <row r="161" spans="2:11" ht="24" customHeight="1">
      <c r="B161" s="16" t="str">
        <f ca="1">IF(LoanIsGood,IF(ROW()-ROW(PaymentSchedule3[[#Headers],[Payment Number]])&gt;ScheduledNumberOfPayments,"",ROW()-ROW(PaymentSchedule3[[#Headers],[Payment Number]])),"")</f>
        <v/>
      </c>
      <c r="C161" s="17" t="str">
        <f ca="1">IF(PaymentSchedule3[[#This Row],[Payment Number]]&lt;&gt;"",EOMONTH(LoanStartDate,ROW(PaymentSchedule3[[#This Row],[Payment Number]])-ROW(PaymentSchedule3[[#Headers],[Payment Number]])-2)+DAY(LoanStartDate),"")</f>
        <v/>
      </c>
      <c r="D161" s="18" t="str">
        <f ca="1">IF(PaymentSchedule3[[#This Row],[Payment Number]]&lt;&gt;"",IF(ROW()-ROW(PaymentSchedule3[[#Headers],[Beginning
Balance]])=1,LoanAmount,INDEX(PaymentSchedule3[Ending
Balance],ROW()-ROW(PaymentSchedule3[[#Headers],[Beginning
Balance]])-1)),"")</f>
        <v/>
      </c>
      <c r="E161" s="19" t="str">
        <f ca="1">IF(PaymentSchedule3[[#This Row],[Payment Number]]&lt;&gt;"",ScheduledPayment,"")</f>
        <v/>
      </c>
      <c r="F161"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61"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61" s="18" t="str">
        <f ca="1">IF(PaymentSchedule3[[#This Row],[Payment Number]]&lt;&gt;"",PaymentSchedule3[[#This Row],[Total
Payment]]-PaymentSchedule3[[#This Row],[Interest]],"")</f>
        <v/>
      </c>
      <c r="I161" s="20" t="str">
        <f ca="1">IF(PaymentSchedule3[[#This Row],[Payment Number]]&lt;&gt;"",PaymentSchedule3[[#This Row],[Beginning
Balance]]*(InterestRate/PaymentsPerYear),"")</f>
        <v/>
      </c>
      <c r="J161" s="18" t="str">
        <f ca="1">IF(PaymentSchedule3[[#This Row],[Payment Number]]&lt;&gt;"",IF(PaymentSchedule3[[#This Row],[Scheduled Payment]]+PaymentSchedule3[[#This Row],[Extra
Payment]]&lt;=PaymentSchedule3[[#This Row],[Beginning
Balance]],PaymentSchedule3[[#This Row],[Beginning
Balance]]-PaymentSchedule3[[#This Row],[Principal]],0),"")</f>
        <v/>
      </c>
      <c r="K161" s="20" t="str">
        <f ca="1">IF(PaymentSchedule3[[#This Row],[Payment Number]]&lt;&gt;"",SUM(INDEX(PaymentSchedule3[Interest],1,1):PaymentSchedule3[[#This Row],[Interest]]),"")</f>
        <v/>
      </c>
    </row>
    <row r="162" spans="2:11" ht="24" customHeight="1">
      <c r="B162" s="16" t="str">
        <f ca="1">IF(LoanIsGood,IF(ROW()-ROW(PaymentSchedule3[[#Headers],[Payment Number]])&gt;ScheduledNumberOfPayments,"",ROW()-ROW(PaymentSchedule3[[#Headers],[Payment Number]])),"")</f>
        <v/>
      </c>
      <c r="C162" s="17" t="str">
        <f ca="1">IF(PaymentSchedule3[[#This Row],[Payment Number]]&lt;&gt;"",EOMONTH(LoanStartDate,ROW(PaymentSchedule3[[#This Row],[Payment Number]])-ROW(PaymentSchedule3[[#Headers],[Payment Number]])-2)+DAY(LoanStartDate),"")</f>
        <v/>
      </c>
      <c r="D162" s="18" t="str">
        <f ca="1">IF(PaymentSchedule3[[#This Row],[Payment Number]]&lt;&gt;"",IF(ROW()-ROW(PaymentSchedule3[[#Headers],[Beginning
Balance]])=1,LoanAmount,INDEX(PaymentSchedule3[Ending
Balance],ROW()-ROW(PaymentSchedule3[[#Headers],[Beginning
Balance]])-1)),"")</f>
        <v/>
      </c>
      <c r="E162" s="19" t="str">
        <f ca="1">IF(PaymentSchedule3[[#This Row],[Payment Number]]&lt;&gt;"",ScheduledPayment,"")</f>
        <v/>
      </c>
      <c r="F162"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62"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62" s="18" t="str">
        <f ca="1">IF(PaymentSchedule3[[#This Row],[Payment Number]]&lt;&gt;"",PaymentSchedule3[[#This Row],[Total
Payment]]-PaymentSchedule3[[#This Row],[Interest]],"")</f>
        <v/>
      </c>
      <c r="I162" s="20" t="str">
        <f ca="1">IF(PaymentSchedule3[[#This Row],[Payment Number]]&lt;&gt;"",PaymentSchedule3[[#This Row],[Beginning
Balance]]*(InterestRate/PaymentsPerYear),"")</f>
        <v/>
      </c>
      <c r="J162" s="18" t="str">
        <f ca="1">IF(PaymentSchedule3[[#This Row],[Payment Number]]&lt;&gt;"",IF(PaymentSchedule3[[#This Row],[Scheduled Payment]]+PaymentSchedule3[[#This Row],[Extra
Payment]]&lt;=PaymentSchedule3[[#This Row],[Beginning
Balance]],PaymentSchedule3[[#This Row],[Beginning
Balance]]-PaymentSchedule3[[#This Row],[Principal]],0),"")</f>
        <v/>
      </c>
      <c r="K162" s="20" t="str">
        <f ca="1">IF(PaymentSchedule3[[#This Row],[Payment Number]]&lt;&gt;"",SUM(INDEX(PaymentSchedule3[Interest],1,1):PaymentSchedule3[[#This Row],[Interest]]),"")</f>
        <v/>
      </c>
    </row>
    <row r="163" spans="2:11" ht="24" customHeight="1">
      <c r="B163" s="16" t="str">
        <f ca="1">IF(LoanIsGood,IF(ROW()-ROW(PaymentSchedule3[[#Headers],[Payment Number]])&gt;ScheduledNumberOfPayments,"",ROW()-ROW(PaymentSchedule3[[#Headers],[Payment Number]])),"")</f>
        <v/>
      </c>
      <c r="C163" s="17" t="str">
        <f ca="1">IF(PaymentSchedule3[[#This Row],[Payment Number]]&lt;&gt;"",EOMONTH(LoanStartDate,ROW(PaymentSchedule3[[#This Row],[Payment Number]])-ROW(PaymentSchedule3[[#Headers],[Payment Number]])-2)+DAY(LoanStartDate),"")</f>
        <v/>
      </c>
      <c r="D163" s="18" t="str">
        <f ca="1">IF(PaymentSchedule3[[#This Row],[Payment Number]]&lt;&gt;"",IF(ROW()-ROW(PaymentSchedule3[[#Headers],[Beginning
Balance]])=1,LoanAmount,INDEX(PaymentSchedule3[Ending
Balance],ROW()-ROW(PaymentSchedule3[[#Headers],[Beginning
Balance]])-1)),"")</f>
        <v/>
      </c>
      <c r="E163" s="19" t="str">
        <f ca="1">IF(PaymentSchedule3[[#This Row],[Payment Number]]&lt;&gt;"",ScheduledPayment,"")</f>
        <v/>
      </c>
      <c r="F163"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63"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63" s="18" t="str">
        <f ca="1">IF(PaymentSchedule3[[#This Row],[Payment Number]]&lt;&gt;"",PaymentSchedule3[[#This Row],[Total
Payment]]-PaymentSchedule3[[#This Row],[Interest]],"")</f>
        <v/>
      </c>
      <c r="I163" s="20" t="str">
        <f ca="1">IF(PaymentSchedule3[[#This Row],[Payment Number]]&lt;&gt;"",PaymentSchedule3[[#This Row],[Beginning
Balance]]*(InterestRate/PaymentsPerYear),"")</f>
        <v/>
      </c>
      <c r="J163" s="18" t="str">
        <f ca="1">IF(PaymentSchedule3[[#This Row],[Payment Number]]&lt;&gt;"",IF(PaymentSchedule3[[#This Row],[Scheduled Payment]]+PaymentSchedule3[[#This Row],[Extra
Payment]]&lt;=PaymentSchedule3[[#This Row],[Beginning
Balance]],PaymentSchedule3[[#This Row],[Beginning
Balance]]-PaymentSchedule3[[#This Row],[Principal]],0),"")</f>
        <v/>
      </c>
      <c r="K163" s="20" t="str">
        <f ca="1">IF(PaymentSchedule3[[#This Row],[Payment Number]]&lt;&gt;"",SUM(INDEX(PaymentSchedule3[Interest],1,1):PaymentSchedule3[[#This Row],[Interest]]),"")</f>
        <v/>
      </c>
    </row>
    <row r="164" spans="2:11" ht="24" customHeight="1">
      <c r="B164" s="16" t="str">
        <f ca="1">IF(LoanIsGood,IF(ROW()-ROW(PaymentSchedule3[[#Headers],[Payment Number]])&gt;ScheduledNumberOfPayments,"",ROW()-ROW(PaymentSchedule3[[#Headers],[Payment Number]])),"")</f>
        <v/>
      </c>
      <c r="C164" s="17" t="str">
        <f ca="1">IF(PaymentSchedule3[[#This Row],[Payment Number]]&lt;&gt;"",EOMONTH(LoanStartDate,ROW(PaymentSchedule3[[#This Row],[Payment Number]])-ROW(PaymentSchedule3[[#Headers],[Payment Number]])-2)+DAY(LoanStartDate),"")</f>
        <v/>
      </c>
      <c r="D164" s="18" t="str">
        <f ca="1">IF(PaymentSchedule3[[#This Row],[Payment Number]]&lt;&gt;"",IF(ROW()-ROW(PaymentSchedule3[[#Headers],[Beginning
Balance]])=1,LoanAmount,INDEX(PaymentSchedule3[Ending
Balance],ROW()-ROW(PaymentSchedule3[[#Headers],[Beginning
Balance]])-1)),"")</f>
        <v/>
      </c>
      <c r="E164" s="19" t="str">
        <f ca="1">IF(PaymentSchedule3[[#This Row],[Payment Number]]&lt;&gt;"",ScheduledPayment,"")</f>
        <v/>
      </c>
      <c r="F164"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64"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64" s="18" t="str">
        <f ca="1">IF(PaymentSchedule3[[#This Row],[Payment Number]]&lt;&gt;"",PaymentSchedule3[[#This Row],[Total
Payment]]-PaymentSchedule3[[#This Row],[Interest]],"")</f>
        <v/>
      </c>
      <c r="I164" s="20" t="str">
        <f ca="1">IF(PaymentSchedule3[[#This Row],[Payment Number]]&lt;&gt;"",PaymentSchedule3[[#This Row],[Beginning
Balance]]*(InterestRate/PaymentsPerYear),"")</f>
        <v/>
      </c>
      <c r="J164" s="18" t="str">
        <f ca="1">IF(PaymentSchedule3[[#This Row],[Payment Number]]&lt;&gt;"",IF(PaymentSchedule3[[#This Row],[Scheduled Payment]]+PaymentSchedule3[[#This Row],[Extra
Payment]]&lt;=PaymentSchedule3[[#This Row],[Beginning
Balance]],PaymentSchedule3[[#This Row],[Beginning
Balance]]-PaymentSchedule3[[#This Row],[Principal]],0),"")</f>
        <v/>
      </c>
      <c r="K164" s="20" t="str">
        <f ca="1">IF(PaymentSchedule3[[#This Row],[Payment Number]]&lt;&gt;"",SUM(INDEX(PaymentSchedule3[Interest],1,1):PaymentSchedule3[[#This Row],[Interest]]),"")</f>
        <v/>
      </c>
    </row>
    <row r="165" spans="2:11" ht="24" customHeight="1">
      <c r="B165" s="16" t="str">
        <f ca="1">IF(LoanIsGood,IF(ROW()-ROW(PaymentSchedule3[[#Headers],[Payment Number]])&gt;ScheduledNumberOfPayments,"",ROW()-ROW(PaymentSchedule3[[#Headers],[Payment Number]])),"")</f>
        <v/>
      </c>
      <c r="C165" s="17" t="str">
        <f ca="1">IF(PaymentSchedule3[[#This Row],[Payment Number]]&lt;&gt;"",EOMONTH(LoanStartDate,ROW(PaymentSchedule3[[#This Row],[Payment Number]])-ROW(PaymentSchedule3[[#Headers],[Payment Number]])-2)+DAY(LoanStartDate),"")</f>
        <v/>
      </c>
      <c r="D165" s="18" t="str">
        <f ca="1">IF(PaymentSchedule3[[#This Row],[Payment Number]]&lt;&gt;"",IF(ROW()-ROW(PaymentSchedule3[[#Headers],[Beginning
Balance]])=1,LoanAmount,INDEX(PaymentSchedule3[Ending
Balance],ROW()-ROW(PaymentSchedule3[[#Headers],[Beginning
Balance]])-1)),"")</f>
        <v/>
      </c>
      <c r="E165" s="19" t="str">
        <f ca="1">IF(PaymentSchedule3[[#This Row],[Payment Number]]&lt;&gt;"",ScheduledPayment,"")</f>
        <v/>
      </c>
      <c r="F165"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65"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65" s="18" t="str">
        <f ca="1">IF(PaymentSchedule3[[#This Row],[Payment Number]]&lt;&gt;"",PaymentSchedule3[[#This Row],[Total
Payment]]-PaymentSchedule3[[#This Row],[Interest]],"")</f>
        <v/>
      </c>
      <c r="I165" s="20" t="str">
        <f ca="1">IF(PaymentSchedule3[[#This Row],[Payment Number]]&lt;&gt;"",PaymentSchedule3[[#This Row],[Beginning
Balance]]*(InterestRate/PaymentsPerYear),"")</f>
        <v/>
      </c>
      <c r="J165" s="18" t="str">
        <f ca="1">IF(PaymentSchedule3[[#This Row],[Payment Number]]&lt;&gt;"",IF(PaymentSchedule3[[#This Row],[Scheduled Payment]]+PaymentSchedule3[[#This Row],[Extra
Payment]]&lt;=PaymentSchedule3[[#This Row],[Beginning
Balance]],PaymentSchedule3[[#This Row],[Beginning
Balance]]-PaymentSchedule3[[#This Row],[Principal]],0),"")</f>
        <v/>
      </c>
      <c r="K165" s="20" t="str">
        <f ca="1">IF(PaymentSchedule3[[#This Row],[Payment Number]]&lt;&gt;"",SUM(INDEX(PaymentSchedule3[Interest],1,1):PaymentSchedule3[[#This Row],[Interest]]),"")</f>
        <v/>
      </c>
    </row>
    <row r="166" spans="2:11" ht="24" customHeight="1">
      <c r="B166" s="16" t="str">
        <f ca="1">IF(LoanIsGood,IF(ROW()-ROW(PaymentSchedule3[[#Headers],[Payment Number]])&gt;ScheduledNumberOfPayments,"",ROW()-ROW(PaymentSchedule3[[#Headers],[Payment Number]])),"")</f>
        <v/>
      </c>
      <c r="C166" s="17" t="str">
        <f ca="1">IF(PaymentSchedule3[[#This Row],[Payment Number]]&lt;&gt;"",EOMONTH(LoanStartDate,ROW(PaymentSchedule3[[#This Row],[Payment Number]])-ROW(PaymentSchedule3[[#Headers],[Payment Number]])-2)+DAY(LoanStartDate),"")</f>
        <v/>
      </c>
      <c r="D166" s="18" t="str">
        <f ca="1">IF(PaymentSchedule3[[#This Row],[Payment Number]]&lt;&gt;"",IF(ROW()-ROW(PaymentSchedule3[[#Headers],[Beginning
Balance]])=1,LoanAmount,INDEX(PaymentSchedule3[Ending
Balance],ROW()-ROW(PaymentSchedule3[[#Headers],[Beginning
Balance]])-1)),"")</f>
        <v/>
      </c>
      <c r="E166" s="19" t="str">
        <f ca="1">IF(PaymentSchedule3[[#This Row],[Payment Number]]&lt;&gt;"",ScheduledPayment,"")</f>
        <v/>
      </c>
      <c r="F166"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66"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66" s="18" t="str">
        <f ca="1">IF(PaymentSchedule3[[#This Row],[Payment Number]]&lt;&gt;"",PaymentSchedule3[[#This Row],[Total
Payment]]-PaymentSchedule3[[#This Row],[Interest]],"")</f>
        <v/>
      </c>
      <c r="I166" s="20" t="str">
        <f ca="1">IF(PaymentSchedule3[[#This Row],[Payment Number]]&lt;&gt;"",PaymentSchedule3[[#This Row],[Beginning
Balance]]*(InterestRate/PaymentsPerYear),"")</f>
        <v/>
      </c>
      <c r="J166" s="18" t="str">
        <f ca="1">IF(PaymentSchedule3[[#This Row],[Payment Number]]&lt;&gt;"",IF(PaymentSchedule3[[#This Row],[Scheduled Payment]]+PaymentSchedule3[[#This Row],[Extra
Payment]]&lt;=PaymentSchedule3[[#This Row],[Beginning
Balance]],PaymentSchedule3[[#This Row],[Beginning
Balance]]-PaymentSchedule3[[#This Row],[Principal]],0),"")</f>
        <v/>
      </c>
      <c r="K166" s="20" t="str">
        <f ca="1">IF(PaymentSchedule3[[#This Row],[Payment Number]]&lt;&gt;"",SUM(INDEX(PaymentSchedule3[Interest],1,1):PaymentSchedule3[[#This Row],[Interest]]),"")</f>
        <v/>
      </c>
    </row>
    <row r="167" spans="2:11" ht="24" customHeight="1">
      <c r="B167" s="16" t="str">
        <f ca="1">IF(LoanIsGood,IF(ROW()-ROW(PaymentSchedule3[[#Headers],[Payment Number]])&gt;ScheduledNumberOfPayments,"",ROW()-ROW(PaymentSchedule3[[#Headers],[Payment Number]])),"")</f>
        <v/>
      </c>
      <c r="C167" s="17" t="str">
        <f ca="1">IF(PaymentSchedule3[[#This Row],[Payment Number]]&lt;&gt;"",EOMONTH(LoanStartDate,ROW(PaymentSchedule3[[#This Row],[Payment Number]])-ROW(PaymentSchedule3[[#Headers],[Payment Number]])-2)+DAY(LoanStartDate),"")</f>
        <v/>
      </c>
      <c r="D167" s="18" t="str">
        <f ca="1">IF(PaymentSchedule3[[#This Row],[Payment Number]]&lt;&gt;"",IF(ROW()-ROW(PaymentSchedule3[[#Headers],[Beginning
Balance]])=1,LoanAmount,INDEX(PaymentSchedule3[Ending
Balance],ROW()-ROW(PaymentSchedule3[[#Headers],[Beginning
Balance]])-1)),"")</f>
        <v/>
      </c>
      <c r="E167" s="19" t="str">
        <f ca="1">IF(PaymentSchedule3[[#This Row],[Payment Number]]&lt;&gt;"",ScheduledPayment,"")</f>
        <v/>
      </c>
      <c r="F167"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67"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67" s="18" t="str">
        <f ca="1">IF(PaymentSchedule3[[#This Row],[Payment Number]]&lt;&gt;"",PaymentSchedule3[[#This Row],[Total
Payment]]-PaymentSchedule3[[#This Row],[Interest]],"")</f>
        <v/>
      </c>
      <c r="I167" s="20" t="str">
        <f ca="1">IF(PaymentSchedule3[[#This Row],[Payment Number]]&lt;&gt;"",PaymentSchedule3[[#This Row],[Beginning
Balance]]*(InterestRate/PaymentsPerYear),"")</f>
        <v/>
      </c>
      <c r="J167" s="18" t="str">
        <f ca="1">IF(PaymentSchedule3[[#This Row],[Payment Number]]&lt;&gt;"",IF(PaymentSchedule3[[#This Row],[Scheduled Payment]]+PaymentSchedule3[[#This Row],[Extra
Payment]]&lt;=PaymentSchedule3[[#This Row],[Beginning
Balance]],PaymentSchedule3[[#This Row],[Beginning
Balance]]-PaymentSchedule3[[#This Row],[Principal]],0),"")</f>
        <v/>
      </c>
      <c r="K167" s="20" t="str">
        <f ca="1">IF(PaymentSchedule3[[#This Row],[Payment Number]]&lt;&gt;"",SUM(INDEX(PaymentSchedule3[Interest],1,1):PaymentSchedule3[[#This Row],[Interest]]),"")</f>
        <v/>
      </c>
    </row>
    <row r="168" spans="2:11" ht="24" customHeight="1">
      <c r="B168" s="16" t="str">
        <f ca="1">IF(LoanIsGood,IF(ROW()-ROW(PaymentSchedule3[[#Headers],[Payment Number]])&gt;ScheduledNumberOfPayments,"",ROW()-ROW(PaymentSchedule3[[#Headers],[Payment Number]])),"")</f>
        <v/>
      </c>
      <c r="C168" s="17" t="str">
        <f ca="1">IF(PaymentSchedule3[[#This Row],[Payment Number]]&lt;&gt;"",EOMONTH(LoanStartDate,ROW(PaymentSchedule3[[#This Row],[Payment Number]])-ROW(PaymentSchedule3[[#Headers],[Payment Number]])-2)+DAY(LoanStartDate),"")</f>
        <v/>
      </c>
      <c r="D168" s="18" t="str">
        <f ca="1">IF(PaymentSchedule3[[#This Row],[Payment Number]]&lt;&gt;"",IF(ROW()-ROW(PaymentSchedule3[[#Headers],[Beginning
Balance]])=1,LoanAmount,INDEX(PaymentSchedule3[Ending
Balance],ROW()-ROW(PaymentSchedule3[[#Headers],[Beginning
Balance]])-1)),"")</f>
        <v/>
      </c>
      <c r="E168" s="19" t="str">
        <f ca="1">IF(PaymentSchedule3[[#This Row],[Payment Number]]&lt;&gt;"",ScheduledPayment,"")</f>
        <v/>
      </c>
      <c r="F168"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68"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68" s="18" t="str">
        <f ca="1">IF(PaymentSchedule3[[#This Row],[Payment Number]]&lt;&gt;"",PaymentSchedule3[[#This Row],[Total
Payment]]-PaymentSchedule3[[#This Row],[Interest]],"")</f>
        <v/>
      </c>
      <c r="I168" s="20" t="str">
        <f ca="1">IF(PaymentSchedule3[[#This Row],[Payment Number]]&lt;&gt;"",PaymentSchedule3[[#This Row],[Beginning
Balance]]*(InterestRate/PaymentsPerYear),"")</f>
        <v/>
      </c>
      <c r="J168" s="18" t="str">
        <f ca="1">IF(PaymentSchedule3[[#This Row],[Payment Number]]&lt;&gt;"",IF(PaymentSchedule3[[#This Row],[Scheduled Payment]]+PaymentSchedule3[[#This Row],[Extra
Payment]]&lt;=PaymentSchedule3[[#This Row],[Beginning
Balance]],PaymentSchedule3[[#This Row],[Beginning
Balance]]-PaymentSchedule3[[#This Row],[Principal]],0),"")</f>
        <v/>
      </c>
      <c r="K168" s="20" t="str">
        <f ca="1">IF(PaymentSchedule3[[#This Row],[Payment Number]]&lt;&gt;"",SUM(INDEX(PaymentSchedule3[Interest],1,1):PaymentSchedule3[[#This Row],[Interest]]),"")</f>
        <v/>
      </c>
    </row>
    <row r="169" spans="2:11" ht="24" customHeight="1">
      <c r="B169" s="16" t="str">
        <f ca="1">IF(LoanIsGood,IF(ROW()-ROW(PaymentSchedule3[[#Headers],[Payment Number]])&gt;ScheduledNumberOfPayments,"",ROW()-ROW(PaymentSchedule3[[#Headers],[Payment Number]])),"")</f>
        <v/>
      </c>
      <c r="C169" s="17" t="str">
        <f ca="1">IF(PaymentSchedule3[[#This Row],[Payment Number]]&lt;&gt;"",EOMONTH(LoanStartDate,ROW(PaymentSchedule3[[#This Row],[Payment Number]])-ROW(PaymentSchedule3[[#Headers],[Payment Number]])-2)+DAY(LoanStartDate),"")</f>
        <v/>
      </c>
      <c r="D169" s="18" t="str">
        <f ca="1">IF(PaymentSchedule3[[#This Row],[Payment Number]]&lt;&gt;"",IF(ROW()-ROW(PaymentSchedule3[[#Headers],[Beginning
Balance]])=1,LoanAmount,INDEX(PaymentSchedule3[Ending
Balance],ROW()-ROW(PaymentSchedule3[[#Headers],[Beginning
Balance]])-1)),"")</f>
        <v/>
      </c>
      <c r="E169" s="19" t="str">
        <f ca="1">IF(PaymentSchedule3[[#This Row],[Payment Number]]&lt;&gt;"",ScheduledPayment,"")</f>
        <v/>
      </c>
      <c r="F169"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69"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69" s="18" t="str">
        <f ca="1">IF(PaymentSchedule3[[#This Row],[Payment Number]]&lt;&gt;"",PaymentSchedule3[[#This Row],[Total
Payment]]-PaymentSchedule3[[#This Row],[Interest]],"")</f>
        <v/>
      </c>
      <c r="I169" s="20" t="str">
        <f ca="1">IF(PaymentSchedule3[[#This Row],[Payment Number]]&lt;&gt;"",PaymentSchedule3[[#This Row],[Beginning
Balance]]*(InterestRate/PaymentsPerYear),"")</f>
        <v/>
      </c>
      <c r="J169" s="18" t="str">
        <f ca="1">IF(PaymentSchedule3[[#This Row],[Payment Number]]&lt;&gt;"",IF(PaymentSchedule3[[#This Row],[Scheduled Payment]]+PaymentSchedule3[[#This Row],[Extra
Payment]]&lt;=PaymentSchedule3[[#This Row],[Beginning
Balance]],PaymentSchedule3[[#This Row],[Beginning
Balance]]-PaymentSchedule3[[#This Row],[Principal]],0),"")</f>
        <v/>
      </c>
      <c r="K169" s="20" t="str">
        <f ca="1">IF(PaymentSchedule3[[#This Row],[Payment Number]]&lt;&gt;"",SUM(INDEX(PaymentSchedule3[Interest],1,1):PaymentSchedule3[[#This Row],[Interest]]),"")</f>
        <v/>
      </c>
    </row>
    <row r="170" spans="2:11" ht="24" customHeight="1">
      <c r="B170" s="16" t="str">
        <f ca="1">IF(LoanIsGood,IF(ROW()-ROW(PaymentSchedule3[[#Headers],[Payment Number]])&gt;ScheduledNumberOfPayments,"",ROW()-ROW(PaymentSchedule3[[#Headers],[Payment Number]])),"")</f>
        <v/>
      </c>
      <c r="C170" s="17" t="str">
        <f ca="1">IF(PaymentSchedule3[[#This Row],[Payment Number]]&lt;&gt;"",EOMONTH(LoanStartDate,ROW(PaymentSchedule3[[#This Row],[Payment Number]])-ROW(PaymentSchedule3[[#Headers],[Payment Number]])-2)+DAY(LoanStartDate),"")</f>
        <v/>
      </c>
      <c r="D170" s="18" t="str">
        <f ca="1">IF(PaymentSchedule3[[#This Row],[Payment Number]]&lt;&gt;"",IF(ROW()-ROW(PaymentSchedule3[[#Headers],[Beginning
Balance]])=1,LoanAmount,INDEX(PaymentSchedule3[Ending
Balance],ROW()-ROW(PaymentSchedule3[[#Headers],[Beginning
Balance]])-1)),"")</f>
        <v/>
      </c>
      <c r="E170" s="19" t="str">
        <f ca="1">IF(PaymentSchedule3[[#This Row],[Payment Number]]&lt;&gt;"",ScheduledPayment,"")</f>
        <v/>
      </c>
      <c r="F170"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70"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70" s="18" t="str">
        <f ca="1">IF(PaymentSchedule3[[#This Row],[Payment Number]]&lt;&gt;"",PaymentSchedule3[[#This Row],[Total
Payment]]-PaymentSchedule3[[#This Row],[Interest]],"")</f>
        <v/>
      </c>
      <c r="I170" s="20" t="str">
        <f ca="1">IF(PaymentSchedule3[[#This Row],[Payment Number]]&lt;&gt;"",PaymentSchedule3[[#This Row],[Beginning
Balance]]*(InterestRate/PaymentsPerYear),"")</f>
        <v/>
      </c>
      <c r="J170" s="18" t="str">
        <f ca="1">IF(PaymentSchedule3[[#This Row],[Payment Number]]&lt;&gt;"",IF(PaymentSchedule3[[#This Row],[Scheduled Payment]]+PaymentSchedule3[[#This Row],[Extra
Payment]]&lt;=PaymentSchedule3[[#This Row],[Beginning
Balance]],PaymentSchedule3[[#This Row],[Beginning
Balance]]-PaymentSchedule3[[#This Row],[Principal]],0),"")</f>
        <v/>
      </c>
      <c r="K170" s="20" t="str">
        <f ca="1">IF(PaymentSchedule3[[#This Row],[Payment Number]]&lt;&gt;"",SUM(INDEX(PaymentSchedule3[Interest],1,1):PaymentSchedule3[[#This Row],[Interest]]),"")</f>
        <v/>
      </c>
    </row>
    <row r="171" spans="2:11" ht="24" customHeight="1">
      <c r="B171" s="16" t="str">
        <f ca="1">IF(LoanIsGood,IF(ROW()-ROW(PaymentSchedule3[[#Headers],[Payment Number]])&gt;ScheduledNumberOfPayments,"",ROW()-ROW(PaymentSchedule3[[#Headers],[Payment Number]])),"")</f>
        <v/>
      </c>
      <c r="C171" s="17" t="str">
        <f ca="1">IF(PaymentSchedule3[[#This Row],[Payment Number]]&lt;&gt;"",EOMONTH(LoanStartDate,ROW(PaymentSchedule3[[#This Row],[Payment Number]])-ROW(PaymentSchedule3[[#Headers],[Payment Number]])-2)+DAY(LoanStartDate),"")</f>
        <v/>
      </c>
      <c r="D171" s="18" t="str">
        <f ca="1">IF(PaymentSchedule3[[#This Row],[Payment Number]]&lt;&gt;"",IF(ROW()-ROW(PaymentSchedule3[[#Headers],[Beginning
Balance]])=1,LoanAmount,INDEX(PaymentSchedule3[Ending
Balance],ROW()-ROW(PaymentSchedule3[[#Headers],[Beginning
Balance]])-1)),"")</f>
        <v/>
      </c>
      <c r="E171" s="19" t="str">
        <f ca="1">IF(PaymentSchedule3[[#This Row],[Payment Number]]&lt;&gt;"",ScheduledPayment,"")</f>
        <v/>
      </c>
      <c r="F171"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71"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71" s="18" t="str">
        <f ca="1">IF(PaymentSchedule3[[#This Row],[Payment Number]]&lt;&gt;"",PaymentSchedule3[[#This Row],[Total
Payment]]-PaymentSchedule3[[#This Row],[Interest]],"")</f>
        <v/>
      </c>
      <c r="I171" s="20" t="str">
        <f ca="1">IF(PaymentSchedule3[[#This Row],[Payment Number]]&lt;&gt;"",PaymentSchedule3[[#This Row],[Beginning
Balance]]*(InterestRate/PaymentsPerYear),"")</f>
        <v/>
      </c>
      <c r="J171" s="18" t="str">
        <f ca="1">IF(PaymentSchedule3[[#This Row],[Payment Number]]&lt;&gt;"",IF(PaymentSchedule3[[#This Row],[Scheduled Payment]]+PaymentSchedule3[[#This Row],[Extra
Payment]]&lt;=PaymentSchedule3[[#This Row],[Beginning
Balance]],PaymentSchedule3[[#This Row],[Beginning
Balance]]-PaymentSchedule3[[#This Row],[Principal]],0),"")</f>
        <v/>
      </c>
      <c r="K171" s="20" t="str">
        <f ca="1">IF(PaymentSchedule3[[#This Row],[Payment Number]]&lt;&gt;"",SUM(INDEX(PaymentSchedule3[Interest],1,1):PaymentSchedule3[[#This Row],[Interest]]),"")</f>
        <v/>
      </c>
    </row>
    <row r="172" spans="2:11" ht="24" customHeight="1">
      <c r="B172" s="16" t="str">
        <f ca="1">IF(LoanIsGood,IF(ROW()-ROW(PaymentSchedule3[[#Headers],[Payment Number]])&gt;ScheduledNumberOfPayments,"",ROW()-ROW(PaymentSchedule3[[#Headers],[Payment Number]])),"")</f>
        <v/>
      </c>
      <c r="C172" s="17" t="str">
        <f ca="1">IF(PaymentSchedule3[[#This Row],[Payment Number]]&lt;&gt;"",EOMONTH(LoanStartDate,ROW(PaymentSchedule3[[#This Row],[Payment Number]])-ROW(PaymentSchedule3[[#Headers],[Payment Number]])-2)+DAY(LoanStartDate),"")</f>
        <v/>
      </c>
      <c r="D172" s="18" t="str">
        <f ca="1">IF(PaymentSchedule3[[#This Row],[Payment Number]]&lt;&gt;"",IF(ROW()-ROW(PaymentSchedule3[[#Headers],[Beginning
Balance]])=1,LoanAmount,INDEX(PaymentSchedule3[Ending
Balance],ROW()-ROW(PaymentSchedule3[[#Headers],[Beginning
Balance]])-1)),"")</f>
        <v/>
      </c>
      <c r="E172" s="19" t="str">
        <f ca="1">IF(PaymentSchedule3[[#This Row],[Payment Number]]&lt;&gt;"",ScheduledPayment,"")</f>
        <v/>
      </c>
      <c r="F172"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72"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72" s="18" t="str">
        <f ca="1">IF(PaymentSchedule3[[#This Row],[Payment Number]]&lt;&gt;"",PaymentSchedule3[[#This Row],[Total
Payment]]-PaymentSchedule3[[#This Row],[Interest]],"")</f>
        <v/>
      </c>
      <c r="I172" s="20" t="str">
        <f ca="1">IF(PaymentSchedule3[[#This Row],[Payment Number]]&lt;&gt;"",PaymentSchedule3[[#This Row],[Beginning
Balance]]*(InterestRate/PaymentsPerYear),"")</f>
        <v/>
      </c>
      <c r="J172" s="18" t="str">
        <f ca="1">IF(PaymentSchedule3[[#This Row],[Payment Number]]&lt;&gt;"",IF(PaymentSchedule3[[#This Row],[Scheduled Payment]]+PaymentSchedule3[[#This Row],[Extra
Payment]]&lt;=PaymentSchedule3[[#This Row],[Beginning
Balance]],PaymentSchedule3[[#This Row],[Beginning
Balance]]-PaymentSchedule3[[#This Row],[Principal]],0),"")</f>
        <v/>
      </c>
      <c r="K172" s="20" t="str">
        <f ca="1">IF(PaymentSchedule3[[#This Row],[Payment Number]]&lt;&gt;"",SUM(INDEX(PaymentSchedule3[Interest],1,1):PaymentSchedule3[[#This Row],[Interest]]),"")</f>
        <v/>
      </c>
    </row>
    <row r="173" spans="2:11" ht="24" customHeight="1">
      <c r="B173" s="16" t="str">
        <f ca="1">IF(LoanIsGood,IF(ROW()-ROW(PaymentSchedule3[[#Headers],[Payment Number]])&gt;ScheduledNumberOfPayments,"",ROW()-ROW(PaymentSchedule3[[#Headers],[Payment Number]])),"")</f>
        <v/>
      </c>
      <c r="C173" s="17" t="str">
        <f ca="1">IF(PaymentSchedule3[[#This Row],[Payment Number]]&lt;&gt;"",EOMONTH(LoanStartDate,ROW(PaymentSchedule3[[#This Row],[Payment Number]])-ROW(PaymentSchedule3[[#Headers],[Payment Number]])-2)+DAY(LoanStartDate),"")</f>
        <v/>
      </c>
      <c r="D173" s="18" t="str">
        <f ca="1">IF(PaymentSchedule3[[#This Row],[Payment Number]]&lt;&gt;"",IF(ROW()-ROW(PaymentSchedule3[[#Headers],[Beginning
Balance]])=1,LoanAmount,INDEX(PaymentSchedule3[Ending
Balance],ROW()-ROW(PaymentSchedule3[[#Headers],[Beginning
Balance]])-1)),"")</f>
        <v/>
      </c>
      <c r="E173" s="19" t="str">
        <f ca="1">IF(PaymentSchedule3[[#This Row],[Payment Number]]&lt;&gt;"",ScheduledPayment,"")</f>
        <v/>
      </c>
      <c r="F173"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73"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73" s="18" t="str">
        <f ca="1">IF(PaymentSchedule3[[#This Row],[Payment Number]]&lt;&gt;"",PaymentSchedule3[[#This Row],[Total
Payment]]-PaymentSchedule3[[#This Row],[Interest]],"")</f>
        <v/>
      </c>
      <c r="I173" s="20" t="str">
        <f ca="1">IF(PaymentSchedule3[[#This Row],[Payment Number]]&lt;&gt;"",PaymentSchedule3[[#This Row],[Beginning
Balance]]*(InterestRate/PaymentsPerYear),"")</f>
        <v/>
      </c>
      <c r="J173" s="18" t="str">
        <f ca="1">IF(PaymentSchedule3[[#This Row],[Payment Number]]&lt;&gt;"",IF(PaymentSchedule3[[#This Row],[Scheduled Payment]]+PaymentSchedule3[[#This Row],[Extra
Payment]]&lt;=PaymentSchedule3[[#This Row],[Beginning
Balance]],PaymentSchedule3[[#This Row],[Beginning
Balance]]-PaymentSchedule3[[#This Row],[Principal]],0),"")</f>
        <v/>
      </c>
      <c r="K173" s="20" t="str">
        <f ca="1">IF(PaymentSchedule3[[#This Row],[Payment Number]]&lt;&gt;"",SUM(INDEX(PaymentSchedule3[Interest],1,1):PaymentSchedule3[[#This Row],[Interest]]),"")</f>
        <v/>
      </c>
    </row>
    <row r="174" spans="2:11" ht="24" customHeight="1">
      <c r="B174" s="16" t="str">
        <f ca="1">IF(LoanIsGood,IF(ROW()-ROW(PaymentSchedule3[[#Headers],[Payment Number]])&gt;ScheduledNumberOfPayments,"",ROW()-ROW(PaymentSchedule3[[#Headers],[Payment Number]])),"")</f>
        <v/>
      </c>
      <c r="C174" s="17" t="str">
        <f ca="1">IF(PaymentSchedule3[[#This Row],[Payment Number]]&lt;&gt;"",EOMONTH(LoanStartDate,ROW(PaymentSchedule3[[#This Row],[Payment Number]])-ROW(PaymentSchedule3[[#Headers],[Payment Number]])-2)+DAY(LoanStartDate),"")</f>
        <v/>
      </c>
      <c r="D174" s="18" t="str">
        <f ca="1">IF(PaymentSchedule3[[#This Row],[Payment Number]]&lt;&gt;"",IF(ROW()-ROW(PaymentSchedule3[[#Headers],[Beginning
Balance]])=1,LoanAmount,INDEX(PaymentSchedule3[Ending
Balance],ROW()-ROW(PaymentSchedule3[[#Headers],[Beginning
Balance]])-1)),"")</f>
        <v/>
      </c>
      <c r="E174" s="19" t="str">
        <f ca="1">IF(PaymentSchedule3[[#This Row],[Payment Number]]&lt;&gt;"",ScheduledPayment,"")</f>
        <v/>
      </c>
      <c r="F174"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74"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74" s="18" t="str">
        <f ca="1">IF(PaymentSchedule3[[#This Row],[Payment Number]]&lt;&gt;"",PaymentSchedule3[[#This Row],[Total
Payment]]-PaymentSchedule3[[#This Row],[Interest]],"")</f>
        <v/>
      </c>
      <c r="I174" s="20" t="str">
        <f ca="1">IF(PaymentSchedule3[[#This Row],[Payment Number]]&lt;&gt;"",PaymentSchedule3[[#This Row],[Beginning
Balance]]*(InterestRate/PaymentsPerYear),"")</f>
        <v/>
      </c>
      <c r="J174" s="18" t="str">
        <f ca="1">IF(PaymentSchedule3[[#This Row],[Payment Number]]&lt;&gt;"",IF(PaymentSchedule3[[#This Row],[Scheduled Payment]]+PaymentSchedule3[[#This Row],[Extra
Payment]]&lt;=PaymentSchedule3[[#This Row],[Beginning
Balance]],PaymentSchedule3[[#This Row],[Beginning
Balance]]-PaymentSchedule3[[#This Row],[Principal]],0),"")</f>
        <v/>
      </c>
      <c r="K174" s="20" t="str">
        <f ca="1">IF(PaymentSchedule3[[#This Row],[Payment Number]]&lt;&gt;"",SUM(INDEX(PaymentSchedule3[Interest],1,1):PaymentSchedule3[[#This Row],[Interest]]),"")</f>
        <v/>
      </c>
    </row>
    <row r="175" spans="2:11" ht="24" customHeight="1">
      <c r="B175" s="16" t="str">
        <f ca="1">IF(LoanIsGood,IF(ROW()-ROW(PaymentSchedule3[[#Headers],[Payment Number]])&gt;ScheduledNumberOfPayments,"",ROW()-ROW(PaymentSchedule3[[#Headers],[Payment Number]])),"")</f>
        <v/>
      </c>
      <c r="C175" s="17" t="str">
        <f ca="1">IF(PaymentSchedule3[[#This Row],[Payment Number]]&lt;&gt;"",EOMONTH(LoanStartDate,ROW(PaymentSchedule3[[#This Row],[Payment Number]])-ROW(PaymentSchedule3[[#Headers],[Payment Number]])-2)+DAY(LoanStartDate),"")</f>
        <v/>
      </c>
      <c r="D175" s="18" t="str">
        <f ca="1">IF(PaymentSchedule3[[#This Row],[Payment Number]]&lt;&gt;"",IF(ROW()-ROW(PaymentSchedule3[[#Headers],[Beginning
Balance]])=1,LoanAmount,INDEX(PaymentSchedule3[Ending
Balance],ROW()-ROW(PaymentSchedule3[[#Headers],[Beginning
Balance]])-1)),"")</f>
        <v/>
      </c>
      <c r="E175" s="19" t="str">
        <f ca="1">IF(PaymentSchedule3[[#This Row],[Payment Number]]&lt;&gt;"",ScheduledPayment,"")</f>
        <v/>
      </c>
      <c r="F175"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75"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75" s="18" t="str">
        <f ca="1">IF(PaymentSchedule3[[#This Row],[Payment Number]]&lt;&gt;"",PaymentSchedule3[[#This Row],[Total
Payment]]-PaymentSchedule3[[#This Row],[Interest]],"")</f>
        <v/>
      </c>
      <c r="I175" s="20" t="str">
        <f ca="1">IF(PaymentSchedule3[[#This Row],[Payment Number]]&lt;&gt;"",PaymentSchedule3[[#This Row],[Beginning
Balance]]*(InterestRate/PaymentsPerYear),"")</f>
        <v/>
      </c>
      <c r="J175" s="18" t="str">
        <f ca="1">IF(PaymentSchedule3[[#This Row],[Payment Number]]&lt;&gt;"",IF(PaymentSchedule3[[#This Row],[Scheduled Payment]]+PaymentSchedule3[[#This Row],[Extra
Payment]]&lt;=PaymentSchedule3[[#This Row],[Beginning
Balance]],PaymentSchedule3[[#This Row],[Beginning
Balance]]-PaymentSchedule3[[#This Row],[Principal]],0),"")</f>
        <v/>
      </c>
      <c r="K175" s="20" t="str">
        <f ca="1">IF(PaymentSchedule3[[#This Row],[Payment Number]]&lt;&gt;"",SUM(INDEX(PaymentSchedule3[Interest],1,1):PaymentSchedule3[[#This Row],[Interest]]),"")</f>
        <v/>
      </c>
    </row>
    <row r="176" spans="2:11" ht="24" customHeight="1">
      <c r="B176" s="16" t="str">
        <f ca="1">IF(LoanIsGood,IF(ROW()-ROW(PaymentSchedule3[[#Headers],[Payment Number]])&gt;ScheduledNumberOfPayments,"",ROW()-ROW(PaymentSchedule3[[#Headers],[Payment Number]])),"")</f>
        <v/>
      </c>
      <c r="C176" s="17" t="str">
        <f ca="1">IF(PaymentSchedule3[[#This Row],[Payment Number]]&lt;&gt;"",EOMONTH(LoanStartDate,ROW(PaymentSchedule3[[#This Row],[Payment Number]])-ROW(PaymentSchedule3[[#Headers],[Payment Number]])-2)+DAY(LoanStartDate),"")</f>
        <v/>
      </c>
      <c r="D176" s="18" t="str">
        <f ca="1">IF(PaymentSchedule3[[#This Row],[Payment Number]]&lt;&gt;"",IF(ROW()-ROW(PaymentSchedule3[[#Headers],[Beginning
Balance]])=1,LoanAmount,INDEX(PaymentSchedule3[Ending
Balance],ROW()-ROW(PaymentSchedule3[[#Headers],[Beginning
Balance]])-1)),"")</f>
        <v/>
      </c>
      <c r="E176" s="19" t="str">
        <f ca="1">IF(PaymentSchedule3[[#This Row],[Payment Number]]&lt;&gt;"",ScheduledPayment,"")</f>
        <v/>
      </c>
      <c r="F176"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76"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76" s="18" t="str">
        <f ca="1">IF(PaymentSchedule3[[#This Row],[Payment Number]]&lt;&gt;"",PaymentSchedule3[[#This Row],[Total
Payment]]-PaymentSchedule3[[#This Row],[Interest]],"")</f>
        <v/>
      </c>
      <c r="I176" s="20" t="str">
        <f ca="1">IF(PaymentSchedule3[[#This Row],[Payment Number]]&lt;&gt;"",PaymentSchedule3[[#This Row],[Beginning
Balance]]*(InterestRate/PaymentsPerYear),"")</f>
        <v/>
      </c>
      <c r="J176" s="18" t="str">
        <f ca="1">IF(PaymentSchedule3[[#This Row],[Payment Number]]&lt;&gt;"",IF(PaymentSchedule3[[#This Row],[Scheduled Payment]]+PaymentSchedule3[[#This Row],[Extra
Payment]]&lt;=PaymentSchedule3[[#This Row],[Beginning
Balance]],PaymentSchedule3[[#This Row],[Beginning
Balance]]-PaymentSchedule3[[#This Row],[Principal]],0),"")</f>
        <v/>
      </c>
      <c r="K176" s="20" t="str">
        <f ca="1">IF(PaymentSchedule3[[#This Row],[Payment Number]]&lt;&gt;"",SUM(INDEX(PaymentSchedule3[Interest],1,1):PaymentSchedule3[[#This Row],[Interest]]),"")</f>
        <v/>
      </c>
    </row>
    <row r="177" spans="2:11" ht="24" customHeight="1">
      <c r="B177" s="16" t="str">
        <f ca="1">IF(LoanIsGood,IF(ROW()-ROW(PaymentSchedule3[[#Headers],[Payment Number]])&gt;ScheduledNumberOfPayments,"",ROW()-ROW(PaymentSchedule3[[#Headers],[Payment Number]])),"")</f>
        <v/>
      </c>
      <c r="C177" s="17" t="str">
        <f ca="1">IF(PaymentSchedule3[[#This Row],[Payment Number]]&lt;&gt;"",EOMONTH(LoanStartDate,ROW(PaymentSchedule3[[#This Row],[Payment Number]])-ROW(PaymentSchedule3[[#Headers],[Payment Number]])-2)+DAY(LoanStartDate),"")</f>
        <v/>
      </c>
      <c r="D177" s="18" t="str">
        <f ca="1">IF(PaymentSchedule3[[#This Row],[Payment Number]]&lt;&gt;"",IF(ROW()-ROW(PaymentSchedule3[[#Headers],[Beginning
Balance]])=1,LoanAmount,INDEX(PaymentSchedule3[Ending
Balance],ROW()-ROW(PaymentSchedule3[[#Headers],[Beginning
Balance]])-1)),"")</f>
        <v/>
      </c>
      <c r="E177" s="19" t="str">
        <f ca="1">IF(PaymentSchedule3[[#This Row],[Payment Number]]&lt;&gt;"",ScheduledPayment,"")</f>
        <v/>
      </c>
      <c r="F177"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77"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77" s="18" t="str">
        <f ca="1">IF(PaymentSchedule3[[#This Row],[Payment Number]]&lt;&gt;"",PaymentSchedule3[[#This Row],[Total
Payment]]-PaymentSchedule3[[#This Row],[Interest]],"")</f>
        <v/>
      </c>
      <c r="I177" s="20" t="str">
        <f ca="1">IF(PaymentSchedule3[[#This Row],[Payment Number]]&lt;&gt;"",PaymentSchedule3[[#This Row],[Beginning
Balance]]*(InterestRate/PaymentsPerYear),"")</f>
        <v/>
      </c>
      <c r="J177" s="18" t="str">
        <f ca="1">IF(PaymentSchedule3[[#This Row],[Payment Number]]&lt;&gt;"",IF(PaymentSchedule3[[#This Row],[Scheduled Payment]]+PaymentSchedule3[[#This Row],[Extra
Payment]]&lt;=PaymentSchedule3[[#This Row],[Beginning
Balance]],PaymentSchedule3[[#This Row],[Beginning
Balance]]-PaymentSchedule3[[#This Row],[Principal]],0),"")</f>
        <v/>
      </c>
      <c r="K177" s="20" t="str">
        <f ca="1">IF(PaymentSchedule3[[#This Row],[Payment Number]]&lt;&gt;"",SUM(INDEX(PaymentSchedule3[Interest],1,1):PaymentSchedule3[[#This Row],[Interest]]),"")</f>
        <v/>
      </c>
    </row>
    <row r="178" spans="2:11" ht="24" customHeight="1">
      <c r="B178" s="16" t="str">
        <f ca="1">IF(LoanIsGood,IF(ROW()-ROW(PaymentSchedule3[[#Headers],[Payment Number]])&gt;ScheduledNumberOfPayments,"",ROW()-ROW(PaymentSchedule3[[#Headers],[Payment Number]])),"")</f>
        <v/>
      </c>
      <c r="C178" s="17" t="str">
        <f ca="1">IF(PaymentSchedule3[[#This Row],[Payment Number]]&lt;&gt;"",EOMONTH(LoanStartDate,ROW(PaymentSchedule3[[#This Row],[Payment Number]])-ROW(PaymentSchedule3[[#Headers],[Payment Number]])-2)+DAY(LoanStartDate),"")</f>
        <v/>
      </c>
      <c r="D178" s="18" t="str">
        <f ca="1">IF(PaymentSchedule3[[#This Row],[Payment Number]]&lt;&gt;"",IF(ROW()-ROW(PaymentSchedule3[[#Headers],[Beginning
Balance]])=1,LoanAmount,INDEX(PaymentSchedule3[Ending
Balance],ROW()-ROW(PaymentSchedule3[[#Headers],[Beginning
Balance]])-1)),"")</f>
        <v/>
      </c>
      <c r="E178" s="19" t="str">
        <f ca="1">IF(PaymentSchedule3[[#This Row],[Payment Number]]&lt;&gt;"",ScheduledPayment,"")</f>
        <v/>
      </c>
      <c r="F178"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78"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78" s="18" t="str">
        <f ca="1">IF(PaymentSchedule3[[#This Row],[Payment Number]]&lt;&gt;"",PaymentSchedule3[[#This Row],[Total
Payment]]-PaymentSchedule3[[#This Row],[Interest]],"")</f>
        <v/>
      </c>
      <c r="I178" s="20" t="str">
        <f ca="1">IF(PaymentSchedule3[[#This Row],[Payment Number]]&lt;&gt;"",PaymentSchedule3[[#This Row],[Beginning
Balance]]*(InterestRate/PaymentsPerYear),"")</f>
        <v/>
      </c>
      <c r="J178" s="18" t="str">
        <f ca="1">IF(PaymentSchedule3[[#This Row],[Payment Number]]&lt;&gt;"",IF(PaymentSchedule3[[#This Row],[Scheduled Payment]]+PaymentSchedule3[[#This Row],[Extra
Payment]]&lt;=PaymentSchedule3[[#This Row],[Beginning
Balance]],PaymentSchedule3[[#This Row],[Beginning
Balance]]-PaymentSchedule3[[#This Row],[Principal]],0),"")</f>
        <v/>
      </c>
      <c r="K178" s="20" t="str">
        <f ca="1">IF(PaymentSchedule3[[#This Row],[Payment Number]]&lt;&gt;"",SUM(INDEX(PaymentSchedule3[Interest],1,1):PaymentSchedule3[[#This Row],[Interest]]),"")</f>
        <v/>
      </c>
    </row>
    <row r="179" spans="2:11" ht="24" customHeight="1">
      <c r="B179" s="16" t="str">
        <f ca="1">IF(LoanIsGood,IF(ROW()-ROW(PaymentSchedule3[[#Headers],[Payment Number]])&gt;ScheduledNumberOfPayments,"",ROW()-ROW(PaymentSchedule3[[#Headers],[Payment Number]])),"")</f>
        <v/>
      </c>
      <c r="C179" s="17" t="str">
        <f ca="1">IF(PaymentSchedule3[[#This Row],[Payment Number]]&lt;&gt;"",EOMONTH(LoanStartDate,ROW(PaymentSchedule3[[#This Row],[Payment Number]])-ROW(PaymentSchedule3[[#Headers],[Payment Number]])-2)+DAY(LoanStartDate),"")</f>
        <v/>
      </c>
      <c r="D179" s="18" t="str">
        <f ca="1">IF(PaymentSchedule3[[#This Row],[Payment Number]]&lt;&gt;"",IF(ROW()-ROW(PaymentSchedule3[[#Headers],[Beginning
Balance]])=1,LoanAmount,INDEX(PaymentSchedule3[Ending
Balance],ROW()-ROW(PaymentSchedule3[[#Headers],[Beginning
Balance]])-1)),"")</f>
        <v/>
      </c>
      <c r="E179" s="19" t="str">
        <f ca="1">IF(PaymentSchedule3[[#This Row],[Payment Number]]&lt;&gt;"",ScheduledPayment,"")</f>
        <v/>
      </c>
      <c r="F179"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79"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79" s="18" t="str">
        <f ca="1">IF(PaymentSchedule3[[#This Row],[Payment Number]]&lt;&gt;"",PaymentSchedule3[[#This Row],[Total
Payment]]-PaymentSchedule3[[#This Row],[Interest]],"")</f>
        <v/>
      </c>
      <c r="I179" s="20" t="str">
        <f ca="1">IF(PaymentSchedule3[[#This Row],[Payment Number]]&lt;&gt;"",PaymentSchedule3[[#This Row],[Beginning
Balance]]*(InterestRate/PaymentsPerYear),"")</f>
        <v/>
      </c>
      <c r="J179" s="18" t="str">
        <f ca="1">IF(PaymentSchedule3[[#This Row],[Payment Number]]&lt;&gt;"",IF(PaymentSchedule3[[#This Row],[Scheduled Payment]]+PaymentSchedule3[[#This Row],[Extra
Payment]]&lt;=PaymentSchedule3[[#This Row],[Beginning
Balance]],PaymentSchedule3[[#This Row],[Beginning
Balance]]-PaymentSchedule3[[#This Row],[Principal]],0),"")</f>
        <v/>
      </c>
      <c r="K179" s="20" t="str">
        <f ca="1">IF(PaymentSchedule3[[#This Row],[Payment Number]]&lt;&gt;"",SUM(INDEX(PaymentSchedule3[Interest],1,1):PaymentSchedule3[[#This Row],[Interest]]),"")</f>
        <v/>
      </c>
    </row>
    <row r="180" spans="2:11" ht="24" customHeight="1">
      <c r="B180" s="16" t="str">
        <f ca="1">IF(LoanIsGood,IF(ROW()-ROW(PaymentSchedule3[[#Headers],[Payment Number]])&gt;ScheduledNumberOfPayments,"",ROW()-ROW(PaymentSchedule3[[#Headers],[Payment Number]])),"")</f>
        <v/>
      </c>
      <c r="C180" s="17" t="str">
        <f ca="1">IF(PaymentSchedule3[[#This Row],[Payment Number]]&lt;&gt;"",EOMONTH(LoanStartDate,ROW(PaymentSchedule3[[#This Row],[Payment Number]])-ROW(PaymentSchedule3[[#Headers],[Payment Number]])-2)+DAY(LoanStartDate),"")</f>
        <v/>
      </c>
      <c r="D180" s="18" t="str">
        <f ca="1">IF(PaymentSchedule3[[#This Row],[Payment Number]]&lt;&gt;"",IF(ROW()-ROW(PaymentSchedule3[[#Headers],[Beginning
Balance]])=1,LoanAmount,INDEX(PaymentSchedule3[Ending
Balance],ROW()-ROW(PaymentSchedule3[[#Headers],[Beginning
Balance]])-1)),"")</f>
        <v/>
      </c>
      <c r="E180" s="19" t="str">
        <f ca="1">IF(PaymentSchedule3[[#This Row],[Payment Number]]&lt;&gt;"",ScheduledPayment,"")</f>
        <v/>
      </c>
      <c r="F180"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80"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80" s="18" t="str">
        <f ca="1">IF(PaymentSchedule3[[#This Row],[Payment Number]]&lt;&gt;"",PaymentSchedule3[[#This Row],[Total
Payment]]-PaymentSchedule3[[#This Row],[Interest]],"")</f>
        <v/>
      </c>
      <c r="I180" s="20" t="str">
        <f ca="1">IF(PaymentSchedule3[[#This Row],[Payment Number]]&lt;&gt;"",PaymentSchedule3[[#This Row],[Beginning
Balance]]*(InterestRate/PaymentsPerYear),"")</f>
        <v/>
      </c>
      <c r="J180" s="18" t="str">
        <f ca="1">IF(PaymentSchedule3[[#This Row],[Payment Number]]&lt;&gt;"",IF(PaymentSchedule3[[#This Row],[Scheduled Payment]]+PaymentSchedule3[[#This Row],[Extra
Payment]]&lt;=PaymentSchedule3[[#This Row],[Beginning
Balance]],PaymentSchedule3[[#This Row],[Beginning
Balance]]-PaymentSchedule3[[#This Row],[Principal]],0),"")</f>
        <v/>
      </c>
      <c r="K180" s="20" t="str">
        <f ca="1">IF(PaymentSchedule3[[#This Row],[Payment Number]]&lt;&gt;"",SUM(INDEX(PaymentSchedule3[Interest],1,1):PaymentSchedule3[[#This Row],[Interest]]),"")</f>
        <v/>
      </c>
    </row>
    <row r="181" spans="2:11" ht="24" customHeight="1">
      <c r="B181" s="16" t="str">
        <f ca="1">IF(LoanIsGood,IF(ROW()-ROW(PaymentSchedule3[[#Headers],[Payment Number]])&gt;ScheduledNumberOfPayments,"",ROW()-ROW(PaymentSchedule3[[#Headers],[Payment Number]])),"")</f>
        <v/>
      </c>
      <c r="C181" s="17" t="str">
        <f ca="1">IF(PaymentSchedule3[[#This Row],[Payment Number]]&lt;&gt;"",EOMONTH(LoanStartDate,ROW(PaymentSchedule3[[#This Row],[Payment Number]])-ROW(PaymentSchedule3[[#Headers],[Payment Number]])-2)+DAY(LoanStartDate),"")</f>
        <v/>
      </c>
      <c r="D181" s="18" t="str">
        <f ca="1">IF(PaymentSchedule3[[#This Row],[Payment Number]]&lt;&gt;"",IF(ROW()-ROW(PaymentSchedule3[[#Headers],[Beginning
Balance]])=1,LoanAmount,INDEX(PaymentSchedule3[Ending
Balance],ROW()-ROW(PaymentSchedule3[[#Headers],[Beginning
Balance]])-1)),"")</f>
        <v/>
      </c>
      <c r="E181" s="19" t="str">
        <f ca="1">IF(PaymentSchedule3[[#This Row],[Payment Number]]&lt;&gt;"",ScheduledPayment,"")</f>
        <v/>
      </c>
      <c r="F181"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81"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81" s="18" t="str">
        <f ca="1">IF(PaymentSchedule3[[#This Row],[Payment Number]]&lt;&gt;"",PaymentSchedule3[[#This Row],[Total
Payment]]-PaymentSchedule3[[#This Row],[Interest]],"")</f>
        <v/>
      </c>
      <c r="I181" s="20" t="str">
        <f ca="1">IF(PaymentSchedule3[[#This Row],[Payment Number]]&lt;&gt;"",PaymentSchedule3[[#This Row],[Beginning
Balance]]*(InterestRate/PaymentsPerYear),"")</f>
        <v/>
      </c>
      <c r="J181" s="18" t="str">
        <f ca="1">IF(PaymentSchedule3[[#This Row],[Payment Number]]&lt;&gt;"",IF(PaymentSchedule3[[#This Row],[Scheduled Payment]]+PaymentSchedule3[[#This Row],[Extra
Payment]]&lt;=PaymentSchedule3[[#This Row],[Beginning
Balance]],PaymentSchedule3[[#This Row],[Beginning
Balance]]-PaymentSchedule3[[#This Row],[Principal]],0),"")</f>
        <v/>
      </c>
      <c r="K181" s="20" t="str">
        <f ca="1">IF(PaymentSchedule3[[#This Row],[Payment Number]]&lt;&gt;"",SUM(INDEX(PaymentSchedule3[Interest],1,1):PaymentSchedule3[[#This Row],[Interest]]),"")</f>
        <v/>
      </c>
    </row>
    <row r="182" spans="2:11" ht="24" customHeight="1">
      <c r="B182" s="16" t="str">
        <f ca="1">IF(LoanIsGood,IF(ROW()-ROW(PaymentSchedule3[[#Headers],[Payment Number]])&gt;ScheduledNumberOfPayments,"",ROW()-ROW(PaymentSchedule3[[#Headers],[Payment Number]])),"")</f>
        <v/>
      </c>
      <c r="C182" s="17" t="str">
        <f ca="1">IF(PaymentSchedule3[[#This Row],[Payment Number]]&lt;&gt;"",EOMONTH(LoanStartDate,ROW(PaymentSchedule3[[#This Row],[Payment Number]])-ROW(PaymentSchedule3[[#Headers],[Payment Number]])-2)+DAY(LoanStartDate),"")</f>
        <v/>
      </c>
      <c r="D182" s="18" t="str">
        <f ca="1">IF(PaymentSchedule3[[#This Row],[Payment Number]]&lt;&gt;"",IF(ROW()-ROW(PaymentSchedule3[[#Headers],[Beginning
Balance]])=1,LoanAmount,INDEX(PaymentSchedule3[Ending
Balance],ROW()-ROW(PaymentSchedule3[[#Headers],[Beginning
Balance]])-1)),"")</f>
        <v/>
      </c>
      <c r="E182" s="19" t="str">
        <f ca="1">IF(PaymentSchedule3[[#This Row],[Payment Number]]&lt;&gt;"",ScheduledPayment,"")</f>
        <v/>
      </c>
      <c r="F182"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82"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82" s="18" t="str">
        <f ca="1">IF(PaymentSchedule3[[#This Row],[Payment Number]]&lt;&gt;"",PaymentSchedule3[[#This Row],[Total
Payment]]-PaymentSchedule3[[#This Row],[Interest]],"")</f>
        <v/>
      </c>
      <c r="I182" s="20" t="str">
        <f ca="1">IF(PaymentSchedule3[[#This Row],[Payment Number]]&lt;&gt;"",PaymentSchedule3[[#This Row],[Beginning
Balance]]*(InterestRate/PaymentsPerYear),"")</f>
        <v/>
      </c>
      <c r="J182" s="18" t="str">
        <f ca="1">IF(PaymentSchedule3[[#This Row],[Payment Number]]&lt;&gt;"",IF(PaymentSchedule3[[#This Row],[Scheduled Payment]]+PaymentSchedule3[[#This Row],[Extra
Payment]]&lt;=PaymentSchedule3[[#This Row],[Beginning
Balance]],PaymentSchedule3[[#This Row],[Beginning
Balance]]-PaymentSchedule3[[#This Row],[Principal]],0),"")</f>
        <v/>
      </c>
      <c r="K182" s="20" t="str">
        <f ca="1">IF(PaymentSchedule3[[#This Row],[Payment Number]]&lt;&gt;"",SUM(INDEX(PaymentSchedule3[Interest],1,1):PaymentSchedule3[[#This Row],[Interest]]),"")</f>
        <v/>
      </c>
    </row>
    <row r="183" spans="2:11" ht="24" customHeight="1">
      <c r="B183" s="16" t="str">
        <f ca="1">IF(LoanIsGood,IF(ROW()-ROW(PaymentSchedule3[[#Headers],[Payment Number]])&gt;ScheduledNumberOfPayments,"",ROW()-ROW(PaymentSchedule3[[#Headers],[Payment Number]])),"")</f>
        <v/>
      </c>
      <c r="C183" s="17" t="str">
        <f ca="1">IF(PaymentSchedule3[[#This Row],[Payment Number]]&lt;&gt;"",EOMONTH(LoanStartDate,ROW(PaymentSchedule3[[#This Row],[Payment Number]])-ROW(PaymentSchedule3[[#Headers],[Payment Number]])-2)+DAY(LoanStartDate),"")</f>
        <v/>
      </c>
      <c r="D183" s="18" t="str">
        <f ca="1">IF(PaymentSchedule3[[#This Row],[Payment Number]]&lt;&gt;"",IF(ROW()-ROW(PaymentSchedule3[[#Headers],[Beginning
Balance]])=1,LoanAmount,INDEX(PaymentSchedule3[Ending
Balance],ROW()-ROW(PaymentSchedule3[[#Headers],[Beginning
Balance]])-1)),"")</f>
        <v/>
      </c>
      <c r="E183" s="19" t="str">
        <f ca="1">IF(PaymentSchedule3[[#This Row],[Payment Number]]&lt;&gt;"",ScheduledPayment,"")</f>
        <v/>
      </c>
      <c r="F183"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83"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83" s="18" t="str">
        <f ca="1">IF(PaymentSchedule3[[#This Row],[Payment Number]]&lt;&gt;"",PaymentSchedule3[[#This Row],[Total
Payment]]-PaymentSchedule3[[#This Row],[Interest]],"")</f>
        <v/>
      </c>
      <c r="I183" s="20" t="str">
        <f ca="1">IF(PaymentSchedule3[[#This Row],[Payment Number]]&lt;&gt;"",PaymentSchedule3[[#This Row],[Beginning
Balance]]*(InterestRate/PaymentsPerYear),"")</f>
        <v/>
      </c>
      <c r="J183" s="18" t="str">
        <f ca="1">IF(PaymentSchedule3[[#This Row],[Payment Number]]&lt;&gt;"",IF(PaymentSchedule3[[#This Row],[Scheduled Payment]]+PaymentSchedule3[[#This Row],[Extra
Payment]]&lt;=PaymentSchedule3[[#This Row],[Beginning
Balance]],PaymentSchedule3[[#This Row],[Beginning
Balance]]-PaymentSchedule3[[#This Row],[Principal]],0),"")</f>
        <v/>
      </c>
      <c r="K183" s="20" t="str">
        <f ca="1">IF(PaymentSchedule3[[#This Row],[Payment Number]]&lt;&gt;"",SUM(INDEX(PaymentSchedule3[Interest],1,1):PaymentSchedule3[[#This Row],[Interest]]),"")</f>
        <v/>
      </c>
    </row>
    <row r="184" spans="2:11" ht="24" customHeight="1">
      <c r="B184" s="16" t="str">
        <f ca="1">IF(LoanIsGood,IF(ROW()-ROW(PaymentSchedule3[[#Headers],[Payment Number]])&gt;ScheduledNumberOfPayments,"",ROW()-ROW(PaymentSchedule3[[#Headers],[Payment Number]])),"")</f>
        <v/>
      </c>
      <c r="C184" s="17" t="str">
        <f ca="1">IF(PaymentSchedule3[[#This Row],[Payment Number]]&lt;&gt;"",EOMONTH(LoanStartDate,ROW(PaymentSchedule3[[#This Row],[Payment Number]])-ROW(PaymentSchedule3[[#Headers],[Payment Number]])-2)+DAY(LoanStartDate),"")</f>
        <v/>
      </c>
      <c r="D184" s="18" t="str">
        <f ca="1">IF(PaymentSchedule3[[#This Row],[Payment Number]]&lt;&gt;"",IF(ROW()-ROW(PaymentSchedule3[[#Headers],[Beginning
Balance]])=1,LoanAmount,INDEX(PaymentSchedule3[Ending
Balance],ROW()-ROW(PaymentSchedule3[[#Headers],[Beginning
Balance]])-1)),"")</f>
        <v/>
      </c>
      <c r="E184" s="19" t="str">
        <f ca="1">IF(PaymentSchedule3[[#This Row],[Payment Number]]&lt;&gt;"",ScheduledPayment,"")</f>
        <v/>
      </c>
      <c r="F184"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84"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84" s="18" t="str">
        <f ca="1">IF(PaymentSchedule3[[#This Row],[Payment Number]]&lt;&gt;"",PaymentSchedule3[[#This Row],[Total
Payment]]-PaymentSchedule3[[#This Row],[Interest]],"")</f>
        <v/>
      </c>
      <c r="I184" s="20" t="str">
        <f ca="1">IF(PaymentSchedule3[[#This Row],[Payment Number]]&lt;&gt;"",PaymentSchedule3[[#This Row],[Beginning
Balance]]*(InterestRate/PaymentsPerYear),"")</f>
        <v/>
      </c>
      <c r="J184" s="18" t="str">
        <f ca="1">IF(PaymentSchedule3[[#This Row],[Payment Number]]&lt;&gt;"",IF(PaymentSchedule3[[#This Row],[Scheduled Payment]]+PaymentSchedule3[[#This Row],[Extra
Payment]]&lt;=PaymentSchedule3[[#This Row],[Beginning
Balance]],PaymentSchedule3[[#This Row],[Beginning
Balance]]-PaymentSchedule3[[#This Row],[Principal]],0),"")</f>
        <v/>
      </c>
      <c r="K184" s="20" t="str">
        <f ca="1">IF(PaymentSchedule3[[#This Row],[Payment Number]]&lt;&gt;"",SUM(INDEX(PaymentSchedule3[Interest],1,1):PaymentSchedule3[[#This Row],[Interest]]),"")</f>
        <v/>
      </c>
    </row>
    <row r="185" spans="2:11" ht="24" customHeight="1">
      <c r="B185" s="16" t="str">
        <f ca="1">IF(LoanIsGood,IF(ROW()-ROW(PaymentSchedule3[[#Headers],[Payment Number]])&gt;ScheduledNumberOfPayments,"",ROW()-ROW(PaymentSchedule3[[#Headers],[Payment Number]])),"")</f>
        <v/>
      </c>
      <c r="C185" s="17" t="str">
        <f ca="1">IF(PaymentSchedule3[[#This Row],[Payment Number]]&lt;&gt;"",EOMONTH(LoanStartDate,ROW(PaymentSchedule3[[#This Row],[Payment Number]])-ROW(PaymentSchedule3[[#Headers],[Payment Number]])-2)+DAY(LoanStartDate),"")</f>
        <v/>
      </c>
      <c r="D185" s="18" t="str">
        <f ca="1">IF(PaymentSchedule3[[#This Row],[Payment Number]]&lt;&gt;"",IF(ROW()-ROW(PaymentSchedule3[[#Headers],[Beginning
Balance]])=1,LoanAmount,INDEX(PaymentSchedule3[Ending
Balance],ROW()-ROW(PaymentSchedule3[[#Headers],[Beginning
Balance]])-1)),"")</f>
        <v/>
      </c>
      <c r="E185" s="19" t="str">
        <f ca="1">IF(PaymentSchedule3[[#This Row],[Payment Number]]&lt;&gt;"",ScheduledPayment,"")</f>
        <v/>
      </c>
      <c r="F185"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85"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85" s="18" t="str">
        <f ca="1">IF(PaymentSchedule3[[#This Row],[Payment Number]]&lt;&gt;"",PaymentSchedule3[[#This Row],[Total
Payment]]-PaymentSchedule3[[#This Row],[Interest]],"")</f>
        <v/>
      </c>
      <c r="I185" s="20" t="str">
        <f ca="1">IF(PaymentSchedule3[[#This Row],[Payment Number]]&lt;&gt;"",PaymentSchedule3[[#This Row],[Beginning
Balance]]*(InterestRate/PaymentsPerYear),"")</f>
        <v/>
      </c>
      <c r="J185" s="18" t="str">
        <f ca="1">IF(PaymentSchedule3[[#This Row],[Payment Number]]&lt;&gt;"",IF(PaymentSchedule3[[#This Row],[Scheduled Payment]]+PaymentSchedule3[[#This Row],[Extra
Payment]]&lt;=PaymentSchedule3[[#This Row],[Beginning
Balance]],PaymentSchedule3[[#This Row],[Beginning
Balance]]-PaymentSchedule3[[#This Row],[Principal]],0),"")</f>
        <v/>
      </c>
      <c r="K185" s="20" t="str">
        <f ca="1">IF(PaymentSchedule3[[#This Row],[Payment Number]]&lt;&gt;"",SUM(INDEX(PaymentSchedule3[Interest],1,1):PaymentSchedule3[[#This Row],[Interest]]),"")</f>
        <v/>
      </c>
    </row>
    <row r="186" spans="2:11" ht="24" customHeight="1">
      <c r="B186" s="16" t="str">
        <f ca="1">IF(LoanIsGood,IF(ROW()-ROW(PaymentSchedule3[[#Headers],[Payment Number]])&gt;ScheduledNumberOfPayments,"",ROW()-ROW(PaymentSchedule3[[#Headers],[Payment Number]])),"")</f>
        <v/>
      </c>
      <c r="C186" s="17" t="str">
        <f ca="1">IF(PaymentSchedule3[[#This Row],[Payment Number]]&lt;&gt;"",EOMONTH(LoanStartDate,ROW(PaymentSchedule3[[#This Row],[Payment Number]])-ROW(PaymentSchedule3[[#Headers],[Payment Number]])-2)+DAY(LoanStartDate),"")</f>
        <v/>
      </c>
      <c r="D186" s="18" t="str">
        <f ca="1">IF(PaymentSchedule3[[#This Row],[Payment Number]]&lt;&gt;"",IF(ROW()-ROW(PaymentSchedule3[[#Headers],[Beginning
Balance]])=1,LoanAmount,INDEX(PaymentSchedule3[Ending
Balance],ROW()-ROW(PaymentSchedule3[[#Headers],[Beginning
Balance]])-1)),"")</f>
        <v/>
      </c>
      <c r="E186" s="19" t="str">
        <f ca="1">IF(PaymentSchedule3[[#This Row],[Payment Number]]&lt;&gt;"",ScheduledPayment,"")</f>
        <v/>
      </c>
      <c r="F186"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86"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86" s="18" t="str">
        <f ca="1">IF(PaymentSchedule3[[#This Row],[Payment Number]]&lt;&gt;"",PaymentSchedule3[[#This Row],[Total
Payment]]-PaymentSchedule3[[#This Row],[Interest]],"")</f>
        <v/>
      </c>
      <c r="I186" s="20" t="str">
        <f ca="1">IF(PaymentSchedule3[[#This Row],[Payment Number]]&lt;&gt;"",PaymentSchedule3[[#This Row],[Beginning
Balance]]*(InterestRate/PaymentsPerYear),"")</f>
        <v/>
      </c>
      <c r="J186" s="18" t="str">
        <f ca="1">IF(PaymentSchedule3[[#This Row],[Payment Number]]&lt;&gt;"",IF(PaymentSchedule3[[#This Row],[Scheduled Payment]]+PaymentSchedule3[[#This Row],[Extra
Payment]]&lt;=PaymentSchedule3[[#This Row],[Beginning
Balance]],PaymentSchedule3[[#This Row],[Beginning
Balance]]-PaymentSchedule3[[#This Row],[Principal]],0),"")</f>
        <v/>
      </c>
      <c r="K186" s="20" t="str">
        <f ca="1">IF(PaymentSchedule3[[#This Row],[Payment Number]]&lt;&gt;"",SUM(INDEX(PaymentSchedule3[Interest],1,1):PaymentSchedule3[[#This Row],[Interest]]),"")</f>
        <v/>
      </c>
    </row>
    <row r="187" spans="2:11" ht="24" customHeight="1">
      <c r="B187" s="16" t="str">
        <f ca="1">IF(LoanIsGood,IF(ROW()-ROW(PaymentSchedule3[[#Headers],[Payment Number]])&gt;ScheduledNumberOfPayments,"",ROW()-ROW(PaymentSchedule3[[#Headers],[Payment Number]])),"")</f>
        <v/>
      </c>
      <c r="C187" s="17" t="str">
        <f ca="1">IF(PaymentSchedule3[[#This Row],[Payment Number]]&lt;&gt;"",EOMONTH(LoanStartDate,ROW(PaymentSchedule3[[#This Row],[Payment Number]])-ROW(PaymentSchedule3[[#Headers],[Payment Number]])-2)+DAY(LoanStartDate),"")</f>
        <v/>
      </c>
      <c r="D187" s="18" t="str">
        <f ca="1">IF(PaymentSchedule3[[#This Row],[Payment Number]]&lt;&gt;"",IF(ROW()-ROW(PaymentSchedule3[[#Headers],[Beginning
Balance]])=1,LoanAmount,INDEX(PaymentSchedule3[Ending
Balance],ROW()-ROW(PaymentSchedule3[[#Headers],[Beginning
Balance]])-1)),"")</f>
        <v/>
      </c>
      <c r="E187" s="19" t="str">
        <f ca="1">IF(PaymentSchedule3[[#This Row],[Payment Number]]&lt;&gt;"",ScheduledPayment,"")</f>
        <v/>
      </c>
      <c r="F187"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87"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87" s="18" t="str">
        <f ca="1">IF(PaymentSchedule3[[#This Row],[Payment Number]]&lt;&gt;"",PaymentSchedule3[[#This Row],[Total
Payment]]-PaymentSchedule3[[#This Row],[Interest]],"")</f>
        <v/>
      </c>
      <c r="I187" s="20" t="str">
        <f ca="1">IF(PaymentSchedule3[[#This Row],[Payment Number]]&lt;&gt;"",PaymentSchedule3[[#This Row],[Beginning
Balance]]*(InterestRate/PaymentsPerYear),"")</f>
        <v/>
      </c>
      <c r="J187" s="18" t="str">
        <f ca="1">IF(PaymentSchedule3[[#This Row],[Payment Number]]&lt;&gt;"",IF(PaymentSchedule3[[#This Row],[Scheduled Payment]]+PaymentSchedule3[[#This Row],[Extra
Payment]]&lt;=PaymentSchedule3[[#This Row],[Beginning
Balance]],PaymentSchedule3[[#This Row],[Beginning
Balance]]-PaymentSchedule3[[#This Row],[Principal]],0),"")</f>
        <v/>
      </c>
      <c r="K187" s="20" t="str">
        <f ca="1">IF(PaymentSchedule3[[#This Row],[Payment Number]]&lt;&gt;"",SUM(INDEX(PaymentSchedule3[Interest],1,1):PaymentSchedule3[[#This Row],[Interest]]),"")</f>
        <v/>
      </c>
    </row>
    <row r="188" spans="2:11" ht="24" customHeight="1">
      <c r="B188" s="16" t="str">
        <f ca="1">IF(LoanIsGood,IF(ROW()-ROW(PaymentSchedule3[[#Headers],[Payment Number]])&gt;ScheduledNumberOfPayments,"",ROW()-ROW(PaymentSchedule3[[#Headers],[Payment Number]])),"")</f>
        <v/>
      </c>
      <c r="C188" s="17" t="str">
        <f ca="1">IF(PaymentSchedule3[[#This Row],[Payment Number]]&lt;&gt;"",EOMONTH(LoanStartDate,ROW(PaymentSchedule3[[#This Row],[Payment Number]])-ROW(PaymentSchedule3[[#Headers],[Payment Number]])-2)+DAY(LoanStartDate),"")</f>
        <v/>
      </c>
      <c r="D188" s="18" t="str">
        <f ca="1">IF(PaymentSchedule3[[#This Row],[Payment Number]]&lt;&gt;"",IF(ROW()-ROW(PaymentSchedule3[[#Headers],[Beginning
Balance]])=1,LoanAmount,INDEX(PaymentSchedule3[Ending
Balance],ROW()-ROW(PaymentSchedule3[[#Headers],[Beginning
Balance]])-1)),"")</f>
        <v/>
      </c>
      <c r="E188" s="19" t="str">
        <f ca="1">IF(PaymentSchedule3[[#This Row],[Payment Number]]&lt;&gt;"",ScheduledPayment,"")</f>
        <v/>
      </c>
      <c r="F188"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88"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88" s="18" t="str">
        <f ca="1">IF(PaymentSchedule3[[#This Row],[Payment Number]]&lt;&gt;"",PaymentSchedule3[[#This Row],[Total
Payment]]-PaymentSchedule3[[#This Row],[Interest]],"")</f>
        <v/>
      </c>
      <c r="I188" s="20" t="str">
        <f ca="1">IF(PaymentSchedule3[[#This Row],[Payment Number]]&lt;&gt;"",PaymentSchedule3[[#This Row],[Beginning
Balance]]*(InterestRate/PaymentsPerYear),"")</f>
        <v/>
      </c>
      <c r="J188" s="18" t="str">
        <f ca="1">IF(PaymentSchedule3[[#This Row],[Payment Number]]&lt;&gt;"",IF(PaymentSchedule3[[#This Row],[Scheduled Payment]]+PaymentSchedule3[[#This Row],[Extra
Payment]]&lt;=PaymentSchedule3[[#This Row],[Beginning
Balance]],PaymentSchedule3[[#This Row],[Beginning
Balance]]-PaymentSchedule3[[#This Row],[Principal]],0),"")</f>
        <v/>
      </c>
      <c r="K188" s="20" t="str">
        <f ca="1">IF(PaymentSchedule3[[#This Row],[Payment Number]]&lt;&gt;"",SUM(INDEX(PaymentSchedule3[Interest],1,1):PaymentSchedule3[[#This Row],[Interest]]),"")</f>
        <v/>
      </c>
    </row>
    <row r="189" spans="2:11" ht="24" customHeight="1">
      <c r="B189" s="16" t="str">
        <f ca="1">IF(LoanIsGood,IF(ROW()-ROW(PaymentSchedule3[[#Headers],[Payment Number]])&gt;ScheduledNumberOfPayments,"",ROW()-ROW(PaymentSchedule3[[#Headers],[Payment Number]])),"")</f>
        <v/>
      </c>
      <c r="C189" s="17" t="str">
        <f ca="1">IF(PaymentSchedule3[[#This Row],[Payment Number]]&lt;&gt;"",EOMONTH(LoanStartDate,ROW(PaymentSchedule3[[#This Row],[Payment Number]])-ROW(PaymentSchedule3[[#Headers],[Payment Number]])-2)+DAY(LoanStartDate),"")</f>
        <v/>
      </c>
      <c r="D189" s="18" t="str">
        <f ca="1">IF(PaymentSchedule3[[#This Row],[Payment Number]]&lt;&gt;"",IF(ROW()-ROW(PaymentSchedule3[[#Headers],[Beginning
Balance]])=1,LoanAmount,INDEX(PaymentSchedule3[Ending
Balance],ROW()-ROW(PaymentSchedule3[[#Headers],[Beginning
Balance]])-1)),"")</f>
        <v/>
      </c>
      <c r="E189" s="19" t="str">
        <f ca="1">IF(PaymentSchedule3[[#This Row],[Payment Number]]&lt;&gt;"",ScheduledPayment,"")</f>
        <v/>
      </c>
      <c r="F189"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89"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89" s="18" t="str">
        <f ca="1">IF(PaymentSchedule3[[#This Row],[Payment Number]]&lt;&gt;"",PaymentSchedule3[[#This Row],[Total
Payment]]-PaymentSchedule3[[#This Row],[Interest]],"")</f>
        <v/>
      </c>
      <c r="I189" s="20" t="str">
        <f ca="1">IF(PaymentSchedule3[[#This Row],[Payment Number]]&lt;&gt;"",PaymentSchedule3[[#This Row],[Beginning
Balance]]*(InterestRate/PaymentsPerYear),"")</f>
        <v/>
      </c>
      <c r="J189" s="18" t="str">
        <f ca="1">IF(PaymentSchedule3[[#This Row],[Payment Number]]&lt;&gt;"",IF(PaymentSchedule3[[#This Row],[Scheduled Payment]]+PaymentSchedule3[[#This Row],[Extra
Payment]]&lt;=PaymentSchedule3[[#This Row],[Beginning
Balance]],PaymentSchedule3[[#This Row],[Beginning
Balance]]-PaymentSchedule3[[#This Row],[Principal]],0),"")</f>
        <v/>
      </c>
      <c r="K189" s="20" t="str">
        <f ca="1">IF(PaymentSchedule3[[#This Row],[Payment Number]]&lt;&gt;"",SUM(INDEX(PaymentSchedule3[Interest],1,1):PaymentSchedule3[[#This Row],[Interest]]),"")</f>
        <v/>
      </c>
    </row>
    <row r="190" spans="2:11" ht="24" customHeight="1">
      <c r="B190" s="16" t="str">
        <f ca="1">IF(LoanIsGood,IF(ROW()-ROW(PaymentSchedule3[[#Headers],[Payment Number]])&gt;ScheduledNumberOfPayments,"",ROW()-ROW(PaymentSchedule3[[#Headers],[Payment Number]])),"")</f>
        <v/>
      </c>
      <c r="C190" s="17" t="str">
        <f ca="1">IF(PaymentSchedule3[[#This Row],[Payment Number]]&lt;&gt;"",EOMONTH(LoanStartDate,ROW(PaymentSchedule3[[#This Row],[Payment Number]])-ROW(PaymentSchedule3[[#Headers],[Payment Number]])-2)+DAY(LoanStartDate),"")</f>
        <v/>
      </c>
      <c r="D190" s="18" t="str">
        <f ca="1">IF(PaymentSchedule3[[#This Row],[Payment Number]]&lt;&gt;"",IF(ROW()-ROW(PaymentSchedule3[[#Headers],[Beginning
Balance]])=1,LoanAmount,INDEX(PaymentSchedule3[Ending
Balance],ROW()-ROW(PaymentSchedule3[[#Headers],[Beginning
Balance]])-1)),"")</f>
        <v/>
      </c>
      <c r="E190" s="19" t="str">
        <f ca="1">IF(PaymentSchedule3[[#This Row],[Payment Number]]&lt;&gt;"",ScheduledPayment,"")</f>
        <v/>
      </c>
      <c r="F190"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90"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90" s="18" t="str">
        <f ca="1">IF(PaymentSchedule3[[#This Row],[Payment Number]]&lt;&gt;"",PaymentSchedule3[[#This Row],[Total
Payment]]-PaymentSchedule3[[#This Row],[Interest]],"")</f>
        <v/>
      </c>
      <c r="I190" s="20" t="str">
        <f ca="1">IF(PaymentSchedule3[[#This Row],[Payment Number]]&lt;&gt;"",PaymentSchedule3[[#This Row],[Beginning
Balance]]*(InterestRate/PaymentsPerYear),"")</f>
        <v/>
      </c>
      <c r="J190" s="18" t="str">
        <f ca="1">IF(PaymentSchedule3[[#This Row],[Payment Number]]&lt;&gt;"",IF(PaymentSchedule3[[#This Row],[Scheduled Payment]]+PaymentSchedule3[[#This Row],[Extra
Payment]]&lt;=PaymentSchedule3[[#This Row],[Beginning
Balance]],PaymentSchedule3[[#This Row],[Beginning
Balance]]-PaymentSchedule3[[#This Row],[Principal]],0),"")</f>
        <v/>
      </c>
      <c r="K190" s="20" t="str">
        <f ca="1">IF(PaymentSchedule3[[#This Row],[Payment Number]]&lt;&gt;"",SUM(INDEX(PaymentSchedule3[Interest],1,1):PaymentSchedule3[[#This Row],[Interest]]),"")</f>
        <v/>
      </c>
    </row>
    <row r="191" spans="2:11" ht="24" customHeight="1">
      <c r="B191" s="16" t="str">
        <f ca="1">IF(LoanIsGood,IF(ROW()-ROW(PaymentSchedule3[[#Headers],[Payment Number]])&gt;ScheduledNumberOfPayments,"",ROW()-ROW(PaymentSchedule3[[#Headers],[Payment Number]])),"")</f>
        <v/>
      </c>
      <c r="C191" s="17" t="str">
        <f ca="1">IF(PaymentSchedule3[[#This Row],[Payment Number]]&lt;&gt;"",EOMONTH(LoanStartDate,ROW(PaymentSchedule3[[#This Row],[Payment Number]])-ROW(PaymentSchedule3[[#Headers],[Payment Number]])-2)+DAY(LoanStartDate),"")</f>
        <v/>
      </c>
      <c r="D191" s="18" t="str">
        <f ca="1">IF(PaymentSchedule3[[#This Row],[Payment Number]]&lt;&gt;"",IF(ROW()-ROW(PaymentSchedule3[[#Headers],[Beginning
Balance]])=1,LoanAmount,INDEX(PaymentSchedule3[Ending
Balance],ROW()-ROW(PaymentSchedule3[[#Headers],[Beginning
Balance]])-1)),"")</f>
        <v/>
      </c>
      <c r="E191" s="19" t="str">
        <f ca="1">IF(PaymentSchedule3[[#This Row],[Payment Number]]&lt;&gt;"",ScheduledPayment,"")</f>
        <v/>
      </c>
      <c r="F191"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91"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91" s="18" t="str">
        <f ca="1">IF(PaymentSchedule3[[#This Row],[Payment Number]]&lt;&gt;"",PaymentSchedule3[[#This Row],[Total
Payment]]-PaymentSchedule3[[#This Row],[Interest]],"")</f>
        <v/>
      </c>
      <c r="I191" s="20" t="str">
        <f ca="1">IF(PaymentSchedule3[[#This Row],[Payment Number]]&lt;&gt;"",PaymentSchedule3[[#This Row],[Beginning
Balance]]*(InterestRate/PaymentsPerYear),"")</f>
        <v/>
      </c>
      <c r="J191" s="18" t="str">
        <f ca="1">IF(PaymentSchedule3[[#This Row],[Payment Number]]&lt;&gt;"",IF(PaymentSchedule3[[#This Row],[Scheduled Payment]]+PaymentSchedule3[[#This Row],[Extra
Payment]]&lt;=PaymentSchedule3[[#This Row],[Beginning
Balance]],PaymentSchedule3[[#This Row],[Beginning
Balance]]-PaymentSchedule3[[#This Row],[Principal]],0),"")</f>
        <v/>
      </c>
      <c r="K191" s="20" t="str">
        <f ca="1">IF(PaymentSchedule3[[#This Row],[Payment Number]]&lt;&gt;"",SUM(INDEX(PaymentSchedule3[Interest],1,1):PaymentSchedule3[[#This Row],[Interest]]),"")</f>
        <v/>
      </c>
    </row>
    <row r="192" spans="2:11" ht="24" customHeight="1">
      <c r="B192" s="16" t="str">
        <f ca="1">IF(LoanIsGood,IF(ROW()-ROW(PaymentSchedule3[[#Headers],[Payment Number]])&gt;ScheduledNumberOfPayments,"",ROW()-ROW(PaymentSchedule3[[#Headers],[Payment Number]])),"")</f>
        <v/>
      </c>
      <c r="C192" s="17" t="str">
        <f ca="1">IF(PaymentSchedule3[[#This Row],[Payment Number]]&lt;&gt;"",EOMONTH(LoanStartDate,ROW(PaymentSchedule3[[#This Row],[Payment Number]])-ROW(PaymentSchedule3[[#Headers],[Payment Number]])-2)+DAY(LoanStartDate),"")</f>
        <v/>
      </c>
      <c r="D192" s="18" t="str">
        <f ca="1">IF(PaymentSchedule3[[#This Row],[Payment Number]]&lt;&gt;"",IF(ROW()-ROW(PaymentSchedule3[[#Headers],[Beginning
Balance]])=1,LoanAmount,INDEX(PaymentSchedule3[Ending
Balance],ROW()-ROW(PaymentSchedule3[[#Headers],[Beginning
Balance]])-1)),"")</f>
        <v/>
      </c>
      <c r="E192" s="19" t="str">
        <f ca="1">IF(PaymentSchedule3[[#This Row],[Payment Number]]&lt;&gt;"",ScheduledPayment,"")</f>
        <v/>
      </c>
      <c r="F192"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92"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92" s="18" t="str">
        <f ca="1">IF(PaymentSchedule3[[#This Row],[Payment Number]]&lt;&gt;"",PaymentSchedule3[[#This Row],[Total
Payment]]-PaymentSchedule3[[#This Row],[Interest]],"")</f>
        <v/>
      </c>
      <c r="I192" s="20" t="str">
        <f ca="1">IF(PaymentSchedule3[[#This Row],[Payment Number]]&lt;&gt;"",PaymentSchedule3[[#This Row],[Beginning
Balance]]*(InterestRate/PaymentsPerYear),"")</f>
        <v/>
      </c>
      <c r="J192" s="18" t="str">
        <f ca="1">IF(PaymentSchedule3[[#This Row],[Payment Number]]&lt;&gt;"",IF(PaymentSchedule3[[#This Row],[Scheduled Payment]]+PaymentSchedule3[[#This Row],[Extra
Payment]]&lt;=PaymentSchedule3[[#This Row],[Beginning
Balance]],PaymentSchedule3[[#This Row],[Beginning
Balance]]-PaymentSchedule3[[#This Row],[Principal]],0),"")</f>
        <v/>
      </c>
      <c r="K192" s="20" t="str">
        <f ca="1">IF(PaymentSchedule3[[#This Row],[Payment Number]]&lt;&gt;"",SUM(INDEX(PaymentSchedule3[Interest],1,1):PaymentSchedule3[[#This Row],[Interest]]),"")</f>
        <v/>
      </c>
    </row>
    <row r="193" spans="2:11" ht="24" customHeight="1">
      <c r="B193" s="16" t="str">
        <f ca="1">IF(LoanIsGood,IF(ROW()-ROW(PaymentSchedule3[[#Headers],[Payment Number]])&gt;ScheduledNumberOfPayments,"",ROW()-ROW(PaymentSchedule3[[#Headers],[Payment Number]])),"")</f>
        <v/>
      </c>
      <c r="C193" s="17" t="str">
        <f ca="1">IF(PaymentSchedule3[[#This Row],[Payment Number]]&lt;&gt;"",EOMONTH(LoanStartDate,ROW(PaymentSchedule3[[#This Row],[Payment Number]])-ROW(PaymentSchedule3[[#Headers],[Payment Number]])-2)+DAY(LoanStartDate),"")</f>
        <v/>
      </c>
      <c r="D193" s="18" t="str">
        <f ca="1">IF(PaymentSchedule3[[#This Row],[Payment Number]]&lt;&gt;"",IF(ROW()-ROW(PaymentSchedule3[[#Headers],[Beginning
Balance]])=1,LoanAmount,INDEX(PaymentSchedule3[Ending
Balance],ROW()-ROW(PaymentSchedule3[[#Headers],[Beginning
Balance]])-1)),"")</f>
        <v/>
      </c>
      <c r="E193" s="19" t="str">
        <f ca="1">IF(PaymentSchedule3[[#This Row],[Payment Number]]&lt;&gt;"",ScheduledPayment,"")</f>
        <v/>
      </c>
      <c r="F193"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93"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93" s="18" t="str">
        <f ca="1">IF(PaymentSchedule3[[#This Row],[Payment Number]]&lt;&gt;"",PaymentSchedule3[[#This Row],[Total
Payment]]-PaymentSchedule3[[#This Row],[Interest]],"")</f>
        <v/>
      </c>
      <c r="I193" s="20" t="str">
        <f ca="1">IF(PaymentSchedule3[[#This Row],[Payment Number]]&lt;&gt;"",PaymentSchedule3[[#This Row],[Beginning
Balance]]*(InterestRate/PaymentsPerYear),"")</f>
        <v/>
      </c>
      <c r="J193" s="18" t="str">
        <f ca="1">IF(PaymentSchedule3[[#This Row],[Payment Number]]&lt;&gt;"",IF(PaymentSchedule3[[#This Row],[Scheduled Payment]]+PaymentSchedule3[[#This Row],[Extra
Payment]]&lt;=PaymentSchedule3[[#This Row],[Beginning
Balance]],PaymentSchedule3[[#This Row],[Beginning
Balance]]-PaymentSchedule3[[#This Row],[Principal]],0),"")</f>
        <v/>
      </c>
      <c r="K193" s="20" t="str">
        <f ca="1">IF(PaymentSchedule3[[#This Row],[Payment Number]]&lt;&gt;"",SUM(INDEX(PaymentSchedule3[Interest],1,1):PaymentSchedule3[[#This Row],[Interest]]),"")</f>
        <v/>
      </c>
    </row>
    <row r="194" spans="2:11" ht="24" customHeight="1">
      <c r="B194" s="16" t="str">
        <f ca="1">IF(LoanIsGood,IF(ROW()-ROW(PaymentSchedule3[[#Headers],[Payment Number]])&gt;ScheduledNumberOfPayments,"",ROW()-ROW(PaymentSchedule3[[#Headers],[Payment Number]])),"")</f>
        <v/>
      </c>
      <c r="C194" s="17" t="str">
        <f ca="1">IF(PaymentSchedule3[[#This Row],[Payment Number]]&lt;&gt;"",EOMONTH(LoanStartDate,ROW(PaymentSchedule3[[#This Row],[Payment Number]])-ROW(PaymentSchedule3[[#Headers],[Payment Number]])-2)+DAY(LoanStartDate),"")</f>
        <v/>
      </c>
      <c r="D194" s="18" t="str">
        <f ca="1">IF(PaymentSchedule3[[#This Row],[Payment Number]]&lt;&gt;"",IF(ROW()-ROW(PaymentSchedule3[[#Headers],[Beginning
Balance]])=1,LoanAmount,INDEX(PaymentSchedule3[Ending
Balance],ROW()-ROW(PaymentSchedule3[[#Headers],[Beginning
Balance]])-1)),"")</f>
        <v/>
      </c>
      <c r="E194" s="19" t="str">
        <f ca="1">IF(PaymentSchedule3[[#This Row],[Payment Number]]&lt;&gt;"",ScheduledPayment,"")</f>
        <v/>
      </c>
      <c r="F194"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94"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94" s="18" t="str">
        <f ca="1">IF(PaymentSchedule3[[#This Row],[Payment Number]]&lt;&gt;"",PaymentSchedule3[[#This Row],[Total
Payment]]-PaymentSchedule3[[#This Row],[Interest]],"")</f>
        <v/>
      </c>
      <c r="I194" s="20" t="str">
        <f ca="1">IF(PaymentSchedule3[[#This Row],[Payment Number]]&lt;&gt;"",PaymentSchedule3[[#This Row],[Beginning
Balance]]*(InterestRate/PaymentsPerYear),"")</f>
        <v/>
      </c>
      <c r="J194" s="18" t="str">
        <f ca="1">IF(PaymentSchedule3[[#This Row],[Payment Number]]&lt;&gt;"",IF(PaymentSchedule3[[#This Row],[Scheduled Payment]]+PaymentSchedule3[[#This Row],[Extra
Payment]]&lt;=PaymentSchedule3[[#This Row],[Beginning
Balance]],PaymentSchedule3[[#This Row],[Beginning
Balance]]-PaymentSchedule3[[#This Row],[Principal]],0),"")</f>
        <v/>
      </c>
      <c r="K194" s="20" t="str">
        <f ca="1">IF(PaymentSchedule3[[#This Row],[Payment Number]]&lt;&gt;"",SUM(INDEX(PaymentSchedule3[Interest],1,1):PaymentSchedule3[[#This Row],[Interest]]),"")</f>
        <v/>
      </c>
    </row>
    <row r="195" spans="2:11" ht="24" customHeight="1">
      <c r="B195" s="16" t="str">
        <f ca="1">IF(LoanIsGood,IF(ROW()-ROW(PaymentSchedule3[[#Headers],[Payment Number]])&gt;ScheduledNumberOfPayments,"",ROW()-ROW(PaymentSchedule3[[#Headers],[Payment Number]])),"")</f>
        <v/>
      </c>
      <c r="C195" s="17" t="str">
        <f ca="1">IF(PaymentSchedule3[[#This Row],[Payment Number]]&lt;&gt;"",EOMONTH(LoanStartDate,ROW(PaymentSchedule3[[#This Row],[Payment Number]])-ROW(PaymentSchedule3[[#Headers],[Payment Number]])-2)+DAY(LoanStartDate),"")</f>
        <v/>
      </c>
      <c r="D195" s="18" t="str">
        <f ca="1">IF(PaymentSchedule3[[#This Row],[Payment Number]]&lt;&gt;"",IF(ROW()-ROW(PaymentSchedule3[[#Headers],[Beginning
Balance]])=1,LoanAmount,INDEX(PaymentSchedule3[Ending
Balance],ROW()-ROW(PaymentSchedule3[[#Headers],[Beginning
Balance]])-1)),"")</f>
        <v/>
      </c>
      <c r="E195" s="19" t="str">
        <f ca="1">IF(PaymentSchedule3[[#This Row],[Payment Number]]&lt;&gt;"",ScheduledPayment,"")</f>
        <v/>
      </c>
      <c r="F195"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95"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95" s="18" t="str">
        <f ca="1">IF(PaymentSchedule3[[#This Row],[Payment Number]]&lt;&gt;"",PaymentSchedule3[[#This Row],[Total
Payment]]-PaymentSchedule3[[#This Row],[Interest]],"")</f>
        <v/>
      </c>
      <c r="I195" s="20" t="str">
        <f ca="1">IF(PaymentSchedule3[[#This Row],[Payment Number]]&lt;&gt;"",PaymentSchedule3[[#This Row],[Beginning
Balance]]*(InterestRate/PaymentsPerYear),"")</f>
        <v/>
      </c>
      <c r="J195" s="18" t="str">
        <f ca="1">IF(PaymentSchedule3[[#This Row],[Payment Number]]&lt;&gt;"",IF(PaymentSchedule3[[#This Row],[Scheduled Payment]]+PaymentSchedule3[[#This Row],[Extra
Payment]]&lt;=PaymentSchedule3[[#This Row],[Beginning
Balance]],PaymentSchedule3[[#This Row],[Beginning
Balance]]-PaymentSchedule3[[#This Row],[Principal]],0),"")</f>
        <v/>
      </c>
      <c r="K195" s="20" t="str">
        <f ca="1">IF(PaymentSchedule3[[#This Row],[Payment Number]]&lt;&gt;"",SUM(INDEX(PaymentSchedule3[Interest],1,1):PaymentSchedule3[[#This Row],[Interest]]),"")</f>
        <v/>
      </c>
    </row>
    <row r="196" spans="2:11" ht="24" customHeight="1">
      <c r="B196" s="16" t="str">
        <f ca="1">IF(LoanIsGood,IF(ROW()-ROW(PaymentSchedule3[[#Headers],[Payment Number]])&gt;ScheduledNumberOfPayments,"",ROW()-ROW(PaymentSchedule3[[#Headers],[Payment Number]])),"")</f>
        <v/>
      </c>
      <c r="C196" s="17" t="str">
        <f ca="1">IF(PaymentSchedule3[[#This Row],[Payment Number]]&lt;&gt;"",EOMONTH(LoanStartDate,ROW(PaymentSchedule3[[#This Row],[Payment Number]])-ROW(PaymentSchedule3[[#Headers],[Payment Number]])-2)+DAY(LoanStartDate),"")</f>
        <v/>
      </c>
      <c r="D196" s="18" t="str">
        <f ca="1">IF(PaymentSchedule3[[#This Row],[Payment Number]]&lt;&gt;"",IF(ROW()-ROW(PaymentSchedule3[[#Headers],[Beginning
Balance]])=1,LoanAmount,INDEX(PaymentSchedule3[Ending
Balance],ROW()-ROW(PaymentSchedule3[[#Headers],[Beginning
Balance]])-1)),"")</f>
        <v/>
      </c>
      <c r="E196" s="19" t="str">
        <f ca="1">IF(PaymentSchedule3[[#This Row],[Payment Number]]&lt;&gt;"",ScheduledPayment,"")</f>
        <v/>
      </c>
      <c r="F196"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96"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96" s="18" t="str">
        <f ca="1">IF(PaymentSchedule3[[#This Row],[Payment Number]]&lt;&gt;"",PaymentSchedule3[[#This Row],[Total
Payment]]-PaymentSchedule3[[#This Row],[Interest]],"")</f>
        <v/>
      </c>
      <c r="I196" s="20" t="str">
        <f ca="1">IF(PaymentSchedule3[[#This Row],[Payment Number]]&lt;&gt;"",PaymentSchedule3[[#This Row],[Beginning
Balance]]*(InterestRate/PaymentsPerYear),"")</f>
        <v/>
      </c>
      <c r="J196" s="18" t="str">
        <f ca="1">IF(PaymentSchedule3[[#This Row],[Payment Number]]&lt;&gt;"",IF(PaymentSchedule3[[#This Row],[Scheduled Payment]]+PaymentSchedule3[[#This Row],[Extra
Payment]]&lt;=PaymentSchedule3[[#This Row],[Beginning
Balance]],PaymentSchedule3[[#This Row],[Beginning
Balance]]-PaymentSchedule3[[#This Row],[Principal]],0),"")</f>
        <v/>
      </c>
      <c r="K196" s="20" t="str">
        <f ca="1">IF(PaymentSchedule3[[#This Row],[Payment Number]]&lt;&gt;"",SUM(INDEX(PaymentSchedule3[Interest],1,1):PaymentSchedule3[[#This Row],[Interest]]),"")</f>
        <v/>
      </c>
    </row>
    <row r="197" spans="2:11" ht="24" customHeight="1">
      <c r="B197" s="16" t="str">
        <f ca="1">IF(LoanIsGood,IF(ROW()-ROW(PaymentSchedule3[[#Headers],[Payment Number]])&gt;ScheduledNumberOfPayments,"",ROW()-ROW(PaymentSchedule3[[#Headers],[Payment Number]])),"")</f>
        <v/>
      </c>
      <c r="C197" s="17" t="str">
        <f ca="1">IF(PaymentSchedule3[[#This Row],[Payment Number]]&lt;&gt;"",EOMONTH(LoanStartDate,ROW(PaymentSchedule3[[#This Row],[Payment Number]])-ROW(PaymentSchedule3[[#Headers],[Payment Number]])-2)+DAY(LoanStartDate),"")</f>
        <v/>
      </c>
      <c r="D197" s="18" t="str">
        <f ca="1">IF(PaymentSchedule3[[#This Row],[Payment Number]]&lt;&gt;"",IF(ROW()-ROW(PaymentSchedule3[[#Headers],[Beginning
Balance]])=1,LoanAmount,INDEX(PaymentSchedule3[Ending
Balance],ROW()-ROW(PaymentSchedule3[[#Headers],[Beginning
Balance]])-1)),"")</f>
        <v/>
      </c>
      <c r="E197" s="19" t="str">
        <f ca="1">IF(PaymentSchedule3[[#This Row],[Payment Number]]&lt;&gt;"",ScheduledPayment,"")</f>
        <v/>
      </c>
      <c r="F197"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97"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97" s="18" t="str">
        <f ca="1">IF(PaymentSchedule3[[#This Row],[Payment Number]]&lt;&gt;"",PaymentSchedule3[[#This Row],[Total
Payment]]-PaymentSchedule3[[#This Row],[Interest]],"")</f>
        <v/>
      </c>
      <c r="I197" s="20" t="str">
        <f ca="1">IF(PaymentSchedule3[[#This Row],[Payment Number]]&lt;&gt;"",PaymentSchedule3[[#This Row],[Beginning
Balance]]*(InterestRate/PaymentsPerYear),"")</f>
        <v/>
      </c>
      <c r="J197" s="18" t="str">
        <f ca="1">IF(PaymentSchedule3[[#This Row],[Payment Number]]&lt;&gt;"",IF(PaymentSchedule3[[#This Row],[Scheduled Payment]]+PaymentSchedule3[[#This Row],[Extra
Payment]]&lt;=PaymentSchedule3[[#This Row],[Beginning
Balance]],PaymentSchedule3[[#This Row],[Beginning
Balance]]-PaymentSchedule3[[#This Row],[Principal]],0),"")</f>
        <v/>
      </c>
      <c r="K197" s="20" t="str">
        <f ca="1">IF(PaymentSchedule3[[#This Row],[Payment Number]]&lt;&gt;"",SUM(INDEX(PaymentSchedule3[Interest],1,1):PaymentSchedule3[[#This Row],[Interest]]),"")</f>
        <v/>
      </c>
    </row>
    <row r="198" spans="2:11" ht="24" customHeight="1">
      <c r="B198" s="16" t="str">
        <f ca="1">IF(LoanIsGood,IF(ROW()-ROW(PaymentSchedule3[[#Headers],[Payment Number]])&gt;ScheduledNumberOfPayments,"",ROW()-ROW(PaymentSchedule3[[#Headers],[Payment Number]])),"")</f>
        <v/>
      </c>
      <c r="C198" s="17" t="str">
        <f ca="1">IF(PaymentSchedule3[[#This Row],[Payment Number]]&lt;&gt;"",EOMONTH(LoanStartDate,ROW(PaymentSchedule3[[#This Row],[Payment Number]])-ROW(PaymentSchedule3[[#Headers],[Payment Number]])-2)+DAY(LoanStartDate),"")</f>
        <v/>
      </c>
      <c r="D198" s="18" t="str">
        <f ca="1">IF(PaymentSchedule3[[#This Row],[Payment Number]]&lt;&gt;"",IF(ROW()-ROW(PaymentSchedule3[[#Headers],[Beginning
Balance]])=1,LoanAmount,INDEX(PaymentSchedule3[Ending
Balance],ROW()-ROW(PaymentSchedule3[[#Headers],[Beginning
Balance]])-1)),"")</f>
        <v/>
      </c>
      <c r="E198" s="19" t="str">
        <f ca="1">IF(PaymentSchedule3[[#This Row],[Payment Number]]&lt;&gt;"",ScheduledPayment,"")</f>
        <v/>
      </c>
      <c r="F198"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98"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98" s="18" t="str">
        <f ca="1">IF(PaymentSchedule3[[#This Row],[Payment Number]]&lt;&gt;"",PaymentSchedule3[[#This Row],[Total
Payment]]-PaymentSchedule3[[#This Row],[Interest]],"")</f>
        <v/>
      </c>
      <c r="I198" s="20" t="str">
        <f ca="1">IF(PaymentSchedule3[[#This Row],[Payment Number]]&lt;&gt;"",PaymentSchedule3[[#This Row],[Beginning
Balance]]*(InterestRate/PaymentsPerYear),"")</f>
        <v/>
      </c>
      <c r="J198" s="18" t="str">
        <f ca="1">IF(PaymentSchedule3[[#This Row],[Payment Number]]&lt;&gt;"",IF(PaymentSchedule3[[#This Row],[Scheduled Payment]]+PaymentSchedule3[[#This Row],[Extra
Payment]]&lt;=PaymentSchedule3[[#This Row],[Beginning
Balance]],PaymentSchedule3[[#This Row],[Beginning
Balance]]-PaymentSchedule3[[#This Row],[Principal]],0),"")</f>
        <v/>
      </c>
      <c r="K198" s="20" t="str">
        <f ca="1">IF(PaymentSchedule3[[#This Row],[Payment Number]]&lt;&gt;"",SUM(INDEX(PaymentSchedule3[Interest],1,1):PaymentSchedule3[[#This Row],[Interest]]),"")</f>
        <v/>
      </c>
    </row>
    <row r="199" spans="2:11" ht="24" customHeight="1">
      <c r="B199" s="16" t="str">
        <f ca="1">IF(LoanIsGood,IF(ROW()-ROW(PaymentSchedule3[[#Headers],[Payment Number]])&gt;ScheduledNumberOfPayments,"",ROW()-ROW(PaymentSchedule3[[#Headers],[Payment Number]])),"")</f>
        <v/>
      </c>
      <c r="C199" s="17" t="str">
        <f ca="1">IF(PaymentSchedule3[[#This Row],[Payment Number]]&lt;&gt;"",EOMONTH(LoanStartDate,ROW(PaymentSchedule3[[#This Row],[Payment Number]])-ROW(PaymentSchedule3[[#Headers],[Payment Number]])-2)+DAY(LoanStartDate),"")</f>
        <v/>
      </c>
      <c r="D199" s="18" t="str">
        <f ca="1">IF(PaymentSchedule3[[#This Row],[Payment Number]]&lt;&gt;"",IF(ROW()-ROW(PaymentSchedule3[[#Headers],[Beginning
Balance]])=1,LoanAmount,INDEX(PaymentSchedule3[Ending
Balance],ROW()-ROW(PaymentSchedule3[[#Headers],[Beginning
Balance]])-1)),"")</f>
        <v/>
      </c>
      <c r="E199" s="19" t="str">
        <f ca="1">IF(PaymentSchedule3[[#This Row],[Payment Number]]&lt;&gt;"",ScheduledPayment,"")</f>
        <v/>
      </c>
      <c r="F199"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99"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99" s="18" t="str">
        <f ca="1">IF(PaymentSchedule3[[#This Row],[Payment Number]]&lt;&gt;"",PaymentSchedule3[[#This Row],[Total
Payment]]-PaymentSchedule3[[#This Row],[Interest]],"")</f>
        <v/>
      </c>
      <c r="I199" s="20" t="str">
        <f ca="1">IF(PaymentSchedule3[[#This Row],[Payment Number]]&lt;&gt;"",PaymentSchedule3[[#This Row],[Beginning
Balance]]*(InterestRate/PaymentsPerYear),"")</f>
        <v/>
      </c>
      <c r="J199" s="18" t="str">
        <f ca="1">IF(PaymentSchedule3[[#This Row],[Payment Number]]&lt;&gt;"",IF(PaymentSchedule3[[#This Row],[Scheduled Payment]]+PaymentSchedule3[[#This Row],[Extra
Payment]]&lt;=PaymentSchedule3[[#This Row],[Beginning
Balance]],PaymentSchedule3[[#This Row],[Beginning
Balance]]-PaymentSchedule3[[#This Row],[Principal]],0),"")</f>
        <v/>
      </c>
      <c r="K199" s="20" t="str">
        <f ca="1">IF(PaymentSchedule3[[#This Row],[Payment Number]]&lt;&gt;"",SUM(INDEX(PaymentSchedule3[Interest],1,1):PaymentSchedule3[[#This Row],[Interest]]),"")</f>
        <v/>
      </c>
    </row>
    <row r="200" spans="2:11" ht="24" customHeight="1">
      <c r="B200" s="16" t="str">
        <f ca="1">IF(LoanIsGood,IF(ROW()-ROW(PaymentSchedule3[[#Headers],[Payment Number]])&gt;ScheduledNumberOfPayments,"",ROW()-ROW(PaymentSchedule3[[#Headers],[Payment Number]])),"")</f>
        <v/>
      </c>
      <c r="C200" s="17" t="str">
        <f ca="1">IF(PaymentSchedule3[[#This Row],[Payment Number]]&lt;&gt;"",EOMONTH(LoanStartDate,ROW(PaymentSchedule3[[#This Row],[Payment Number]])-ROW(PaymentSchedule3[[#Headers],[Payment Number]])-2)+DAY(LoanStartDate),"")</f>
        <v/>
      </c>
      <c r="D200" s="18" t="str">
        <f ca="1">IF(PaymentSchedule3[[#This Row],[Payment Number]]&lt;&gt;"",IF(ROW()-ROW(PaymentSchedule3[[#Headers],[Beginning
Balance]])=1,LoanAmount,INDEX(PaymentSchedule3[Ending
Balance],ROW()-ROW(PaymentSchedule3[[#Headers],[Beginning
Balance]])-1)),"")</f>
        <v/>
      </c>
      <c r="E200" s="19" t="str">
        <f ca="1">IF(PaymentSchedule3[[#This Row],[Payment Number]]&lt;&gt;"",ScheduledPayment,"")</f>
        <v/>
      </c>
      <c r="F200"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00"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00" s="18" t="str">
        <f ca="1">IF(PaymentSchedule3[[#This Row],[Payment Number]]&lt;&gt;"",PaymentSchedule3[[#This Row],[Total
Payment]]-PaymentSchedule3[[#This Row],[Interest]],"")</f>
        <v/>
      </c>
      <c r="I200" s="20" t="str">
        <f ca="1">IF(PaymentSchedule3[[#This Row],[Payment Number]]&lt;&gt;"",PaymentSchedule3[[#This Row],[Beginning
Balance]]*(InterestRate/PaymentsPerYear),"")</f>
        <v/>
      </c>
      <c r="J200" s="18" t="str">
        <f ca="1">IF(PaymentSchedule3[[#This Row],[Payment Number]]&lt;&gt;"",IF(PaymentSchedule3[[#This Row],[Scheduled Payment]]+PaymentSchedule3[[#This Row],[Extra
Payment]]&lt;=PaymentSchedule3[[#This Row],[Beginning
Balance]],PaymentSchedule3[[#This Row],[Beginning
Balance]]-PaymentSchedule3[[#This Row],[Principal]],0),"")</f>
        <v/>
      </c>
      <c r="K200" s="20" t="str">
        <f ca="1">IF(PaymentSchedule3[[#This Row],[Payment Number]]&lt;&gt;"",SUM(INDEX(PaymentSchedule3[Interest],1,1):PaymentSchedule3[[#This Row],[Interest]]),"")</f>
        <v/>
      </c>
    </row>
    <row r="201" spans="2:11" ht="24" customHeight="1">
      <c r="B201" s="16" t="str">
        <f ca="1">IF(LoanIsGood,IF(ROW()-ROW(PaymentSchedule3[[#Headers],[Payment Number]])&gt;ScheduledNumberOfPayments,"",ROW()-ROW(PaymentSchedule3[[#Headers],[Payment Number]])),"")</f>
        <v/>
      </c>
      <c r="C201" s="17" t="str">
        <f ca="1">IF(PaymentSchedule3[[#This Row],[Payment Number]]&lt;&gt;"",EOMONTH(LoanStartDate,ROW(PaymentSchedule3[[#This Row],[Payment Number]])-ROW(PaymentSchedule3[[#Headers],[Payment Number]])-2)+DAY(LoanStartDate),"")</f>
        <v/>
      </c>
      <c r="D201" s="18" t="str">
        <f ca="1">IF(PaymentSchedule3[[#This Row],[Payment Number]]&lt;&gt;"",IF(ROW()-ROW(PaymentSchedule3[[#Headers],[Beginning
Balance]])=1,LoanAmount,INDEX(PaymentSchedule3[Ending
Balance],ROW()-ROW(PaymentSchedule3[[#Headers],[Beginning
Balance]])-1)),"")</f>
        <v/>
      </c>
      <c r="E201" s="19" t="str">
        <f ca="1">IF(PaymentSchedule3[[#This Row],[Payment Number]]&lt;&gt;"",ScheduledPayment,"")</f>
        <v/>
      </c>
      <c r="F201"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01"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01" s="18" t="str">
        <f ca="1">IF(PaymentSchedule3[[#This Row],[Payment Number]]&lt;&gt;"",PaymentSchedule3[[#This Row],[Total
Payment]]-PaymentSchedule3[[#This Row],[Interest]],"")</f>
        <v/>
      </c>
      <c r="I201" s="20" t="str">
        <f ca="1">IF(PaymentSchedule3[[#This Row],[Payment Number]]&lt;&gt;"",PaymentSchedule3[[#This Row],[Beginning
Balance]]*(InterestRate/PaymentsPerYear),"")</f>
        <v/>
      </c>
      <c r="J201" s="18" t="str">
        <f ca="1">IF(PaymentSchedule3[[#This Row],[Payment Number]]&lt;&gt;"",IF(PaymentSchedule3[[#This Row],[Scheduled Payment]]+PaymentSchedule3[[#This Row],[Extra
Payment]]&lt;=PaymentSchedule3[[#This Row],[Beginning
Balance]],PaymentSchedule3[[#This Row],[Beginning
Balance]]-PaymentSchedule3[[#This Row],[Principal]],0),"")</f>
        <v/>
      </c>
      <c r="K201" s="20" t="str">
        <f ca="1">IF(PaymentSchedule3[[#This Row],[Payment Number]]&lt;&gt;"",SUM(INDEX(PaymentSchedule3[Interest],1,1):PaymentSchedule3[[#This Row],[Interest]]),"")</f>
        <v/>
      </c>
    </row>
    <row r="202" spans="2:11" ht="24" customHeight="1">
      <c r="B202" s="16" t="str">
        <f ca="1">IF(LoanIsGood,IF(ROW()-ROW(PaymentSchedule3[[#Headers],[Payment Number]])&gt;ScheduledNumberOfPayments,"",ROW()-ROW(PaymentSchedule3[[#Headers],[Payment Number]])),"")</f>
        <v/>
      </c>
      <c r="C202" s="17" t="str">
        <f ca="1">IF(PaymentSchedule3[[#This Row],[Payment Number]]&lt;&gt;"",EOMONTH(LoanStartDate,ROW(PaymentSchedule3[[#This Row],[Payment Number]])-ROW(PaymentSchedule3[[#Headers],[Payment Number]])-2)+DAY(LoanStartDate),"")</f>
        <v/>
      </c>
      <c r="D202" s="18" t="str">
        <f ca="1">IF(PaymentSchedule3[[#This Row],[Payment Number]]&lt;&gt;"",IF(ROW()-ROW(PaymentSchedule3[[#Headers],[Beginning
Balance]])=1,LoanAmount,INDEX(PaymentSchedule3[Ending
Balance],ROW()-ROW(PaymentSchedule3[[#Headers],[Beginning
Balance]])-1)),"")</f>
        <v/>
      </c>
      <c r="E202" s="19" t="str">
        <f ca="1">IF(PaymentSchedule3[[#This Row],[Payment Number]]&lt;&gt;"",ScheduledPayment,"")</f>
        <v/>
      </c>
      <c r="F202"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02"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02" s="18" t="str">
        <f ca="1">IF(PaymentSchedule3[[#This Row],[Payment Number]]&lt;&gt;"",PaymentSchedule3[[#This Row],[Total
Payment]]-PaymentSchedule3[[#This Row],[Interest]],"")</f>
        <v/>
      </c>
      <c r="I202" s="20" t="str">
        <f ca="1">IF(PaymentSchedule3[[#This Row],[Payment Number]]&lt;&gt;"",PaymentSchedule3[[#This Row],[Beginning
Balance]]*(InterestRate/PaymentsPerYear),"")</f>
        <v/>
      </c>
      <c r="J202" s="18" t="str">
        <f ca="1">IF(PaymentSchedule3[[#This Row],[Payment Number]]&lt;&gt;"",IF(PaymentSchedule3[[#This Row],[Scheduled Payment]]+PaymentSchedule3[[#This Row],[Extra
Payment]]&lt;=PaymentSchedule3[[#This Row],[Beginning
Balance]],PaymentSchedule3[[#This Row],[Beginning
Balance]]-PaymentSchedule3[[#This Row],[Principal]],0),"")</f>
        <v/>
      </c>
      <c r="K202" s="20" t="str">
        <f ca="1">IF(PaymentSchedule3[[#This Row],[Payment Number]]&lt;&gt;"",SUM(INDEX(PaymentSchedule3[Interest],1,1):PaymentSchedule3[[#This Row],[Interest]]),"")</f>
        <v/>
      </c>
    </row>
    <row r="203" spans="2:11" ht="24" customHeight="1">
      <c r="B203" s="16" t="str">
        <f ca="1">IF(LoanIsGood,IF(ROW()-ROW(PaymentSchedule3[[#Headers],[Payment Number]])&gt;ScheduledNumberOfPayments,"",ROW()-ROW(PaymentSchedule3[[#Headers],[Payment Number]])),"")</f>
        <v/>
      </c>
      <c r="C203" s="17" t="str">
        <f ca="1">IF(PaymentSchedule3[[#This Row],[Payment Number]]&lt;&gt;"",EOMONTH(LoanStartDate,ROW(PaymentSchedule3[[#This Row],[Payment Number]])-ROW(PaymentSchedule3[[#Headers],[Payment Number]])-2)+DAY(LoanStartDate),"")</f>
        <v/>
      </c>
      <c r="D203" s="18" t="str">
        <f ca="1">IF(PaymentSchedule3[[#This Row],[Payment Number]]&lt;&gt;"",IF(ROW()-ROW(PaymentSchedule3[[#Headers],[Beginning
Balance]])=1,LoanAmount,INDEX(PaymentSchedule3[Ending
Balance],ROW()-ROW(PaymentSchedule3[[#Headers],[Beginning
Balance]])-1)),"")</f>
        <v/>
      </c>
      <c r="E203" s="19" t="str">
        <f ca="1">IF(PaymentSchedule3[[#This Row],[Payment Number]]&lt;&gt;"",ScheduledPayment,"")</f>
        <v/>
      </c>
      <c r="F203"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03"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03" s="18" t="str">
        <f ca="1">IF(PaymentSchedule3[[#This Row],[Payment Number]]&lt;&gt;"",PaymentSchedule3[[#This Row],[Total
Payment]]-PaymentSchedule3[[#This Row],[Interest]],"")</f>
        <v/>
      </c>
      <c r="I203" s="20" t="str">
        <f ca="1">IF(PaymentSchedule3[[#This Row],[Payment Number]]&lt;&gt;"",PaymentSchedule3[[#This Row],[Beginning
Balance]]*(InterestRate/PaymentsPerYear),"")</f>
        <v/>
      </c>
      <c r="J203" s="18" t="str">
        <f ca="1">IF(PaymentSchedule3[[#This Row],[Payment Number]]&lt;&gt;"",IF(PaymentSchedule3[[#This Row],[Scheduled Payment]]+PaymentSchedule3[[#This Row],[Extra
Payment]]&lt;=PaymentSchedule3[[#This Row],[Beginning
Balance]],PaymentSchedule3[[#This Row],[Beginning
Balance]]-PaymentSchedule3[[#This Row],[Principal]],0),"")</f>
        <v/>
      </c>
      <c r="K203" s="20" t="str">
        <f ca="1">IF(PaymentSchedule3[[#This Row],[Payment Number]]&lt;&gt;"",SUM(INDEX(PaymentSchedule3[Interest],1,1):PaymentSchedule3[[#This Row],[Interest]]),"")</f>
        <v/>
      </c>
    </row>
    <row r="204" spans="2:11" ht="24" customHeight="1">
      <c r="B204" s="16" t="str">
        <f ca="1">IF(LoanIsGood,IF(ROW()-ROW(PaymentSchedule3[[#Headers],[Payment Number]])&gt;ScheduledNumberOfPayments,"",ROW()-ROW(PaymentSchedule3[[#Headers],[Payment Number]])),"")</f>
        <v/>
      </c>
      <c r="C204" s="17" t="str">
        <f ca="1">IF(PaymentSchedule3[[#This Row],[Payment Number]]&lt;&gt;"",EOMONTH(LoanStartDate,ROW(PaymentSchedule3[[#This Row],[Payment Number]])-ROW(PaymentSchedule3[[#Headers],[Payment Number]])-2)+DAY(LoanStartDate),"")</f>
        <v/>
      </c>
      <c r="D204" s="18" t="str">
        <f ca="1">IF(PaymentSchedule3[[#This Row],[Payment Number]]&lt;&gt;"",IF(ROW()-ROW(PaymentSchedule3[[#Headers],[Beginning
Balance]])=1,LoanAmount,INDEX(PaymentSchedule3[Ending
Balance],ROW()-ROW(PaymentSchedule3[[#Headers],[Beginning
Balance]])-1)),"")</f>
        <v/>
      </c>
      <c r="E204" s="19" t="str">
        <f ca="1">IF(PaymentSchedule3[[#This Row],[Payment Number]]&lt;&gt;"",ScheduledPayment,"")</f>
        <v/>
      </c>
      <c r="F204"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04"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04" s="18" t="str">
        <f ca="1">IF(PaymentSchedule3[[#This Row],[Payment Number]]&lt;&gt;"",PaymentSchedule3[[#This Row],[Total
Payment]]-PaymentSchedule3[[#This Row],[Interest]],"")</f>
        <v/>
      </c>
      <c r="I204" s="20" t="str">
        <f ca="1">IF(PaymentSchedule3[[#This Row],[Payment Number]]&lt;&gt;"",PaymentSchedule3[[#This Row],[Beginning
Balance]]*(InterestRate/PaymentsPerYear),"")</f>
        <v/>
      </c>
      <c r="J204" s="18" t="str">
        <f ca="1">IF(PaymentSchedule3[[#This Row],[Payment Number]]&lt;&gt;"",IF(PaymentSchedule3[[#This Row],[Scheduled Payment]]+PaymentSchedule3[[#This Row],[Extra
Payment]]&lt;=PaymentSchedule3[[#This Row],[Beginning
Balance]],PaymentSchedule3[[#This Row],[Beginning
Balance]]-PaymentSchedule3[[#This Row],[Principal]],0),"")</f>
        <v/>
      </c>
      <c r="K204" s="20" t="str">
        <f ca="1">IF(PaymentSchedule3[[#This Row],[Payment Number]]&lt;&gt;"",SUM(INDEX(PaymentSchedule3[Interest],1,1):PaymentSchedule3[[#This Row],[Interest]]),"")</f>
        <v/>
      </c>
    </row>
    <row r="205" spans="2:11" ht="24" customHeight="1">
      <c r="B205" s="16" t="str">
        <f ca="1">IF(LoanIsGood,IF(ROW()-ROW(PaymentSchedule3[[#Headers],[Payment Number]])&gt;ScheduledNumberOfPayments,"",ROW()-ROW(PaymentSchedule3[[#Headers],[Payment Number]])),"")</f>
        <v/>
      </c>
      <c r="C205" s="17" t="str">
        <f ca="1">IF(PaymentSchedule3[[#This Row],[Payment Number]]&lt;&gt;"",EOMONTH(LoanStartDate,ROW(PaymentSchedule3[[#This Row],[Payment Number]])-ROW(PaymentSchedule3[[#Headers],[Payment Number]])-2)+DAY(LoanStartDate),"")</f>
        <v/>
      </c>
      <c r="D205" s="18" t="str">
        <f ca="1">IF(PaymentSchedule3[[#This Row],[Payment Number]]&lt;&gt;"",IF(ROW()-ROW(PaymentSchedule3[[#Headers],[Beginning
Balance]])=1,LoanAmount,INDEX(PaymentSchedule3[Ending
Balance],ROW()-ROW(PaymentSchedule3[[#Headers],[Beginning
Balance]])-1)),"")</f>
        <v/>
      </c>
      <c r="E205" s="19" t="str">
        <f ca="1">IF(PaymentSchedule3[[#This Row],[Payment Number]]&lt;&gt;"",ScheduledPayment,"")</f>
        <v/>
      </c>
      <c r="F205"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05"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05" s="18" t="str">
        <f ca="1">IF(PaymentSchedule3[[#This Row],[Payment Number]]&lt;&gt;"",PaymentSchedule3[[#This Row],[Total
Payment]]-PaymentSchedule3[[#This Row],[Interest]],"")</f>
        <v/>
      </c>
      <c r="I205" s="20" t="str">
        <f ca="1">IF(PaymentSchedule3[[#This Row],[Payment Number]]&lt;&gt;"",PaymentSchedule3[[#This Row],[Beginning
Balance]]*(InterestRate/PaymentsPerYear),"")</f>
        <v/>
      </c>
      <c r="J205" s="18" t="str">
        <f ca="1">IF(PaymentSchedule3[[#This Row],[Payment Number]]&lt;&gt;"",IF(PaymentSchedule3[[#This Row],[Scheduled Payment]]+PaymentSchedule3[[#This Row],[Extra
Payment]]&lt;=PaymentSchedule3[[#This Row],[Beginning
Balance]],PaymentSchedule3[[#This Row],[Beginning
Balance]]-PaymentSchedule3[[#This Row],[Principal]],0),"")</f>
        <v/>
      </c>
      <c r="K205" s="20" t="str">
        <f ca="1">IF(PaymentSchedule3[[#This Row],[Payment Number]]&lt;&gt;"",SUM(INDEX(PaymentSchedule3[Interest],1,1):PaymentSchedule3[[#This Row],[Interest]]),"")</f>
        <v/>
      </c>
    </row>
    <row r="206" spans="2:11" ht="24" customHeight="1">
      <c r="B206" s="16" t="str">
        <f ca="1">IF(LoanIsGood,IF(ROW()-ROW(PaymentSchedule3[[#Headers],[Payment Number]])&gt;ScheduledNumberOfPayments,"",ROW()-ROW(PaymentSchedule3[[#Headers],[Payment Number]])),"")</f>
        <v/>
      </c>
      <c r="C206" s="17" t="str">
        <f ca="1">IF(PaymentSchedule3[[#This Row],[Payment Number]]&lt;&gt;"",EOMONTH(LoanStartDate,ROW(PaymentSchedule3[[#This Row],[Payment Number]])-ROW(PaymentSchedule3[[#Headers],[Payment Number]])-2)+DAY(LoanStartDate),"")</f>
        <v/>
      </c>
      <c r="D206" s="18" t="str">
        <f ca="1">IF(PaymentSchedule3[[#This Row],[Payment Number]]&lt;&gt;"",IF(ROW()-ROW(PaymentSchedule3[[#Headers],[Beginning
Balance]])=1,LoanAmount,INDEX(PaymentSchedule3[Ending
Balance],ROW()-ROW(PaymentSchedule3[[#Headers],[Beginning
Balance]])-1)),"")</f>
        <v/>
      </c>
      <c r="E206" s="19" t="str">
        <f ca="1">IF(PaymentSchedule3[[#This Row],[Payment Number]]&lt;&gt;"",ScheduledPayment,"")</f>
        <v/>
      </c>
      <c r="F206"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06"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06" s="18" t="str">
        <f ca="1">IF(PaymentSchedule3[[#This Row],[Payment Number]]&lt;&gt;"",PaymentSchedule3[[#This Row],[Total
Payment]]-PaymentSchedule3[[#This Row],[Interest]],"")</f>
        <v/>
      </c>
      <c r="I206" s="20" t="str">
        <f ca="1">IF(PaymentSchedule3[[#This Row],[Payment Number]]&lt;&gt;"",PaymentSchedule3[[#This Row],[Beginning
Balance]]*(InterestRate/PaymentsPerYear),"")</f>
        <v/>
      </c>
      <c r="J206" s="18" t="str">
        <f ca="1">IF(PaymentSchedule3[[#This Row],[Payment Number]]&lt;&gt;"",IF(PaymentSchedule3[[#This Row],[Scheduled Payment]]+PaymentSchedule3[[#This Row],[Extra
Payment]]&lt;=PaymentSchedule3[[#This Row],[Beginning
Balance]],PaymentSchedule3[[#This Row],[Beginning
Balance]]-PaymentSchedule3[[#This Row],[Principal]],0),"")</f>
        <v/>
      </c>
      <c r="K206" s="20" t="str">
        <f ca="1">IF(PaymentSchedule3[[#This Row],[Payment Number]]&lt;&gt;"",SUM(INDEX(PaymentSchedule3[Interest],1,1):PaymentSchedule3[[#This Row],[Interest]]),"")</f>
        <v/>
      </c>
    </row>
    <row r="207" spans="2:11" ht="24" customHeight="1">
      <c r="B207" s="16" t="str">
        <f ca="1">IF(LoanIsGood,IF(ROW()-ROW(PaymentSchedule3[[#Headers],[Payment Number]])&gt;ScheduledNumberOfPayments,"",ROW()-ROW(PaymentSchedule3[[#Headers],[Payment Number]])),"")</f>
        <v/>
      </c>
      <c r="C207" s="17" t="str">
        <f ca="1">IF(PaymentSchedule3[[#This Row],[Payment Number]]&lt;&gt;"",EOMONTH(LoanStartDate,ROW(PaymentSchedule3[[#This Row],[Payment Number]])-ROW(PaymentSchedule3[[#Headers],[Payment Number]])-2)+DAY(LoanStartDate),"")</f>
        <v/>
      </c>
      <c r="D207" s="18" t="str">
        <f ca="1">IF(PaymentSchedule3[[#This Row],[Payment Number]]&lt;&gt;"",IF(ROW()-ROW(PaymentSchedule3[[#Headers],[Beginning
Balance]])=1,LoanAmount,INDEX(PaymentSchedule3[Ending
Balance],ROW()-ROW(PaymentSchedule3[[#Headers],[Beginning
Balance]])-1)),"")</f>
        <v/>
      </c>
      <c r="E207" s="19" t="str">
        <f ca="1">IF(PaymentSchedule3[[#This Row],[Payment Number]]&lt;&gt;"",ScheduledPayment,"")</f>
        <v/>
      </c>
      <c r="F207"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07"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07" s="18" t="str">
        <f ca="1">IF(PaymentSchedule3[[#This Row],[Payment Number]]&lt;&gt;"",PaymentSchedule3[[#This Row],[Total
Payment]]-PaymentSchedule3[[#This Row],[Interest]],"")</f>
        <v/>
      </c>
      <c r="I207" s="20" t="str">
        <f ca="1">IF(PaymentSchedule3[[#This Row],[Payment Number]]&lt;&gt;"",PaymentSchedule3[[#This Row],[Beginning
Balance]]*(InterestRate/PaymentsPerYear),"")</f>
        <v/>
      </c>
      <c r="J207" s="18" t="str">
        <f ca="1">IF(PaymentSchedule3[[#This Row],[Payment Number]]&lt;&gt;"",IF(PaymentSchedule3[[#This Row],[Scheduled Payment]]+PaymentSchedule3[[#This Row],[Extra
Payment]]&lt;=PaymentSchedule3[[#This Row],[Beginning
Balance]],PaymentSchedule3[[#This Row],[Beginning
Balance]]-PaymentSchedule3[[#This Row],[Principal]],0),"")</f>
        <v/>
      </c>
      <c r="K207" s="20" t="str">
        <f ca="1">IF(PaymentSchedule3[[#This Row],[Payment Number]]&lt;&gt;"",SUM(INDEX(PaymentSchedule3[Interest],1,1):PaymentSchedule3[[#This Row],[Interest]]),"")</f>
        <v/>
      </c>
    </row>
    <row r="208" spans="2:11" ht="24" customHeight="1">
      <c r="B208" s="16" t="str">
        <f ca="1">IF(LoanIsGood,IF(ROW()-ROW(PaymentSchedule3[[#Headers],[Payment Number]])&gt;ScheduledNumberOfPayments,"",ROW()-ROW(PaymentSchedule3[[#Headers],[Payment Number]])),"")</f>
        <v/>
      </c>
      <c r="C208" s="17" t="str">
        <f ca="1">IF(PaymentSchedule3[[#This Row],[Payment Number]]&lt;&gt;"",EOMONTH(LoanStartDate,ROW(PaymentSchedule3[[#This Row],[Payment Number]])-ROW(PaymentSchedule3[[#Headers],[Payment Number]])-2)+DAY(LoanStartDate),"")</f>
        <v/>
      </c>
      <c r="D208" s="18" t="str">
        <f ca="1">IF(PaymentSchedule3[[#This Row],[Payment Number]]&lt;&gt;"",IF(ROW()-ROW(PaymentSchedule3[[#Headers],[Beginning
Balance]])=1,LoanAmount,INDEX(PaymentSchedule3[Ending
Balance],ROW()-ROW(PaymentSchedule3[[#Headers],[Beginning
Balance]])-1)),"")</f>
        <v/>
      </c>
      <c r="E208" s="19" t="str">
        <f ca="1">IF(PaymentSchedule3[[#This Row],[Payment Number]]&lt;&gt;"",ScheduledPayment,"")</f>
        <v/>
      </c>
      <c r="F208"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08"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08" s="18" t="str">
        <f ca="1">IF(PaymentSchedule3[[#This Row],[Payment Number]]&lt;&gt;"",PaymentSchedule3[[#This Row],[Total
Payment]]-PaymentSchedule3[[#This Row],[Interest]],"")</f>
        <v/>
      </c>
      <c r="I208" s="20" t="str">
        <f ca="1">IF(PaymentSchedule3[[#This Row],[Payment Number]]&lt;&gt;"",PaymentSchedule3[[#This Row],[Beginning
Balance]]*(InterestRate/PaymentsPerYear),"")</f>
        <v/>
      </c>
      <c r="J208" s="18" t="str">
        <f ca="1">IF(PaymentSchedule3[[#This Row],[Payment Number]]&lt;&gt;"",IF(PaymentSchedule3[[#This Row],[Scheduled Payment]]+PaymentSchedule3[[#This Row],[Extra
Payment]]&lt;=PaymentSchedule3[[#This Row],[Beginning
Balance]],PaymentSchedule3[[#This Row],[Beginning
Balance]]-PaymentSchedule3[[#This Row],[Principal]],0),"")</f>
        <v/>
      </c>
      <c r="K208" s="20" t="str">
        <f ca="1">IF(PaymentSchedule3[[#This Row],[Payment Number]]&lt;&gt;"",SUM(INDEX(PaymentSchedule3[Interest],1,1):PaymentSchedule3[[#This Row],[Interest]]),"")</f>
        <v/>
      </c>
    </row>
    <row r="209" spans="2:11" ht="24" customHeight="1">
      <c r="B209" s="16" t="str">
        <f ca="1">IF(LoanIsGood,IF(ROW()-ROW(PaymentSchedule3[[#Headers],[Payment Number]])&gt;ScheduledNumberOfPayments,"",ROW()-ROW(PaymentSchedule3[[#Headers],[Payment Number]])),"")</f>
        <v/>
      </c>
      <c r="C209" s="17" t="str">
        <f ca="1">IF(PaymentSchedule3[[#This Row],[Payment Number]]&lt;&gt;"",EOMONTH(LoanStartDate,ROW(PaymentSchedule3[[#This Row],[Payment Number]])-ROW(PaymentSchedule3[[#Headers],[Payment Number]])-2)+DAY(LoanStartDate),"")</f>
        <v/>
      </c>
      <c r="D209" s="18" t="str">
        <f ca="1">IF(PaymentSchedule3[[#This Row],[Payment Number]]&lt;&gt;"",IF(ROW()-ROW(PaymentSchedule3[[#Headers],[Beginning
Balance]])=1,LoanAmount,INDEX(PaymentSchedule3[Ending
Balance],ROW()-ROW(PaymentSchedule3[[#Headers],[Beginning
Balance]])-1)),"")</f>
        <v/>
      </c>
      <c r="E209" s="19" t="str">
        <f ca="1">IF(PaymentSchedule3[[#This Row],[Payment Number]]&lt;&gt;"",ScheduledPayment,"")</f>
        <v/>
      </c>
      <c r="F209"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09"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09" s="18" t="str">
        <f ca="1">IF(PaymentSchedule3[[#This Row],[Payment Number]]&lt;&gt;"",PaymentSchedule3[[#This Row],[Total
Payment]]-PaymentSchedule3[[#This Row],[Interest]],"")</f>
        <v/>
      </c>
      <c r="I209" s="20" t="str">
        <f ca="1">IF(PaymentSchedule3[[#This Row],[Payment Number]]&lt;&gt;"",PaymentSchedule3[[#This Row],[Beginning
Balance]]*(InterestRate/PaymentsPerYear),"")</f>
        <v/>
      </c>
      <c r="J209" s="18" t="str">
        <f ca="1">IF(PaymentSchedule3[[#This Row],[Payment Number]]&lt;&gt;"",IF(PaymentSchedule3[[#This Row],[Scheduled Payment]]+PaymentSchedule3[[#This Row],[Extra
Payment]]&lt;=PaymentSchedule3[[#This Row],[Beginning
Balance]],PaymentSchedule3[[#This Row],[Beginning
Balance]]-PaymentSchedule3[[#This Row],[Principal]],0),"")</f>
        <v/>
      </c>
      <c r="K209" s="20" t="str">
        <f ca="1">IF(PaymentSchedule3[[#This Row],[Payment Number]]&lt;&gt;"",SUM(INDEX(PaymentSchedule3[Interest],1,1):PaymentSchedule3[[#This Row],[Interest]]),"")</f>
        <v/>
      </c>
    </row>
    <row r="210" spans="2:11" ht="24" customHeight="1">
      <c r="B210" s="16" t="str">
        <f ca="1">IF(LoanIsGood,IF(ROW()-ROW(PaymentSchedule3[[#Headers],[Payment Number]])&gt;ScheduledNumberOfPayments,"",ROW()-ROW(PaymentSchedule3[[#Headers],[Payment Number]])),"")</f>
        <v/>
      </c>
      <c r="C210" s="17" t="str">
        <f ca="1">IF(PaymentSchedule3[[#This Row],[Payment Number]]&lt;&gt;"",EOMONTH(LoanStartDate,ROW(PaymentSchedule3[[#This Row],[Payment Number]])-ROW(PaymentSchedule3[[#Headers],[Payment Number]])-2)+DAY(LoanStartDate),"")</f>
        <v/>
      </c>
      <c r="D210" s="18" t="str">
        <f ca="1">IF(PaymentSchedule3[[#This Row],[Payment Number]]&lt;&gt;"",IF(ROW()-ROW(PaymentSchedule3[[#Headers],[Beginning
Balance]])=1,LoanAmount,INDEX(PaymentSchedule3[Ending
Balance],ROW()-ROW(PaymentSchedule3[[#Headers],[Beginning
Balance]])-1)),"")</f>
        <v/>
      </c>
      <c r="E210" s="19" t="str">
        <f ca="1">IF(PaymentSchedule3[[#This Row],[Payment Number]]&lt;&gt;"",ScheduledPayment,"")</f>
        <v/>
      </c>
      <c r="F210"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10"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10" s="18" t="str">
        <f ca="1">IF(PaymentSchedule3[[#This Row],[Payment Number]]&lt;&gt;"",PaymentSchedule3[[#This Row],[Total
Payment]]-PaymentSchedule3[[#This Row],[Interest]],"")</f>
        <v/>
      </c>
      <c r="I210" s="20" t="str">
        <f ca="1">IF(PaymentSchedule3[[#This Row],[Payment Number]]&lt;&gt;"",PaymentSchedule3[[#This Row],[Beginning
Balance]]*(InterestRate/PaymentsPerYear),"")</f>
        <v/>
      </c>
      <c r="J210" s="18" t="str">
        <f ca="1">IF(PaymentSchedule3[[#This Row],[Payment Number]]&lt;&gt;"",IF(PaymentSchedule3[[#This Row],[Scheduled Payment]]+PaymentSchedule3[[#This Row],[Extra
Payment]]&lt;=PaymentSchedule3[[#This Row],[Beginning
Balance]],PaymentSchedule3[[#This Row],[Beginning
Balance]]-PaymentSchedule3[[#This Row],[Principal]],0),"")</f>
        <v/>
      </c>
      <c r="K210" s="20" t="str">
        <f ca="1">IF(PaymentSchedule3[[#This Row],[Payment Number]]&lt;&gt;"",SUM(INDEX(PaymentSchedule3[Interest],1,1):PaymentSchedule3[[#This Row],[Interest]]),"")</f>
        <v/>
      </c>
    </row>
    <row r="211" spans="2:11" ht="24" customHeight="1">
      <c r="B211" s="16" t="str">
        <f ca="1">IF(LoanIsGood,IF(ROW()-ROW(PaymentSchedule3[[#Headers],[Payment Number]])&gt;ScheduledNumberOfPayments,"",ROW()-ROW(PaymentSchedule3[[#Headers],[Payment Number]])),"")</f>
        <v/>
      </c>
      <c r="C211" s="17" t="str">
        <f ca="1">IF(PaymentSchedule3[[#This Row],[Payment Number]]&lt;&gt;"",EOMONTH(LoanStartDate,ROW(PaymentSchedule3[[#This Row],[Payment Number]])-ROW(PaymentSchedule3[[#Headers],[Payment Number]])-2)+DAY(LoanStartDate),"")</f>
        <v/>
      </c>
      <c r="D211" s="18" t="str">
        <f ca="1">IF(PaymentSchedule3[[#This Row],[Payment Number]]&lt;&gt;"",IF(ROW()-ROW(PaymentSchedule3[[#Headers],[Beginning
Balance]])=1,LoanAmount,INDEX(PaymentSchedule3[Ending
Balance],ROW()-ROW(PaymentSchedule3[[#Headers],[Beginning
Balance]])-1)),"")</f>
        <v/>
      </c>
      <c r="E211" s="19" t="str">
        <f ca="1">IF(PaymentSchedule3[[#This Row],[Payment Number]]&lt;&gt;"",ScheduledPayment,"")</f>
        <v/>
      </c>
      <c r="F211"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11"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11" s="18" t="str">
        <f ca="1">IF(PaymentSchedule3[[#This Row],[Payment Number]]&lt;&gt;"",PaymentSchedule3[[#This Row],[Total
Payment]]-PaymentSchedule3[[#This Row],[Interest]],"")</f>
        <v/>
      </c>
      <c r="I211" s="20" t="str">
        <f ca="1">IF(PaymentSchedule3[[#This Row],[Payment Number]]&lt;&gt;"",PaymentSchedule3[[#This Row],[Beginning
Balance]]*(InterestRate/PaymentsPerYear),"")</f>
        <v/>
      </c>
      <c r="J211" s="18" t="str">
        <f ca="1">IF(PaymentSchedule3[[#This Row],[Payment Number]]&lt;&gt;"",IF(PaymentSchedule3[[#This Row],[Scheduled Payment]]+PaymentSchedule3[[#This Row],[Extra
Payment]]&lt;=PaymentSchedule3[[#This Row],[Beginning
Balance]],PaymentSchedule3[[#This Row],[Beginning
Balance]]-PaymentSchedule3[[#This Row],[Principal]],0),"")</f>
        <v/>
      </c>
      <c r="K211" s="20" t="str">
        <f ca="1">IF(PaymentSchedule3[[#This Row],[Payment Number]]&lt;&gt;"",SUM(INDEX(PaymentSchedule3[Interest],1,1):PaymentSchedule3[[#This Row],[Interest]]),"")</f>
        <v/>
      </c>
    </row>
    <row r="212" spans="2:11" ht="24" customHeight="1">
      <c r="B212" s="16" t="str">
        <f ca="1">IF(LoanIsGood,IF(ROW()-ROW(PaymentSchedule3[[#Headers],[Payment Number]])&gt;ScheduledNumberOfPayments,"",ROW()-ROW(PaymentSchedule3[[#Headers],[Payment Number]])),"")</f>
        <v/>
      </c>
      <c r="C212" s="17" t="str">
        <f ca="1">IF(PaymentSchedule3[[#This Row],[Payment Number]]&lt;&gt;"",EOMONTH(LoanStartDate,ROW(PaymentSchedule3[[#This Row],[Payment Number]])-ROW(PaymentSchedule3[[#Headers],[Payment Number]])-2)+DAY(LoanStartDate),"")</f>
        <v/>
      </c>
      <c r="D212" s="18" t="str">
        <f ca="1">IF(PaymentSchedule3[[#This Row],[Payment Number]]&lt;&gt;"",IF(ROW()-ROW(PaymentSchedule3[[#Headers],[Beginning
Balance]])=1,LoanAmount,INDEX(PaymentSchedule3[Ending
Balance],ROW()-ROW(PaymentSchedule3[[#Headers],[Beginning
Balance]])-1)),"")</f>
        <v/>
      </c>
      <c r="E212" s="19" t="str">
        <f ca="1">IF(PaymentSchedule3[[#This Row],[Payment Number]]&lt;&gt;"",ScheduledPayment,"")</f>
        <v/>
      </c>
      <c r="F212"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12"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12" s="18" t="str">
        <f ca="1">IF(PaymentSchedule3[[#This Row],[Payment Number]]&lt;&gt;"",PaymentSchedule3[[#This Row],[Total
Payment]]-PaymentSchedule3[[#This Row],[Interest]],"")</f>
        <v/>
      </c>
      <c r="I212" s="20" t="str">
        <f ca="1">IF(PaymentSchedule3[[#This Row],[Payment Number]]&lt;&gt;"",PaymentSchedule3[[#This Row],[Beginning
Balance]]*(InterestRate/PaymentsPerYear),"")</f>
        <v/>
      </c>
      <c r="J212" s="18" t="str">
        <f ca="1">IF(PaymentSchedule3[[#This Row],[Payment Number]]&lt;&gt;"",IF(PaymentSchedule3[[#This Row],[Scheduled Payment]]+PaymentSchedule3[[#This Row],[Extra
Payment]]&lt;=PaymentSchedule3[[#This Row],[Beginning
Balance]],PaymentSchedule3[[#This Row],[Beginning
Balance]]-PaymentSchedule3[[#This Row],[Principal]],0),"")</f>
        <v/>
      </c>
      <c r="K212" s="20" t="str">
        <f ca="1">IF(PaymentSchedule3[[#This Row],[Payment Number]]&lt;&gt;"",SUM(INDEX(PaymentSchedule3[Interest],1,1):PaymentSchedule3[[#This Row],[Interest]]),"")</f>
        <v/>
      </c>
    </row>
    <row r="213" spans="2:11" ht="24" customHeight="1">
      <c r="B213" s="16" t="str">
        <f ca="1">IF(LoanIsGood,IF(ROW()-ROW(PaymentSchedule3[[#Headers],[Payment Number]])&gt;ScheduledNumberOfPayments,"",ROW()-ROW(PaymentSchedule3[[#Headers],[Payment Number]])),"")</f>
        <v/>
      </c>
      <c r="C213" s="17" t="str">
        <f ca="1">IF(PaymentSchedule3[[#This Row],[Payment Number]]&lt;&gt;"",EOMONTH(LoanStartDate,ROW(PaymentSchedule3[[#This Row],[Payment Number]])-ROW(PaymentSchedule3[[#Headers],[Payment Number]])-2)+DAY(LoanStartDate),"")</f>
        <v/>
      </c>
      <c r="D213" s="18" t="str">
        <f ca="1">IF(PaymentSchedule3[[#This Row],[Payment Number]]&lt;&gt;"",IF(ROW()-ROW(PaymentSchedule3[[#Headers],[Beginning
Balance]])=1,LoanAmount,INDEX(PaymentSchedule3[Ending
Balance],ROW()-ROW(PaymentSchedule3[[#Headers],[Beginning
Balance]])-1)),"")</f>
        <v/>
      </c>
      <c r="E213" s="19" t="str">
        <f ca="1">IF(PaymentSchedule3[[#This Row],[Payment Number]]&lt;&gt;"",ScheduledPayment,"")</f>
        <v/>
      </c>
      <c r="F213"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13"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13" s="18" t="str">
        <f ca="1">IF(PaymentSchedule3[[#This Row],[Payment Number]]&lt;&gt;"",PaymentSchedule3[[#This Row],[Total
Payment]]-PaymentSchedule3[[#This Row],[Interest]],"")</f>
        <v/>
      </c>
      <c r="I213" s="20" t="str">
        <f ca="1">IF(PaymentSchedule3[[#This Row],[Payment Number]]&lt;&gt;"",PaymentSchedule3[[#This Row],[Beginning
Balance]]*(InterestRate/PaymentsPerYear),"")</f>
        <v/>
      </c>
      <c r="J213" s="18" t="str">
        <f ca="1">IF(PaymentSchedule3[[#This Row],[Payment Number]]&lt;&gt;"",IF(PaymentSchedule3[[#This Row],[Scheduled Payment]]+PaymentSchedule3[[#This Row],[Extra
Payment]]&lt;=PaymentSchedule3[[#This Row],[Beginning
Balance]],PaymentSchedule3[[#This Row],[Beginning
Balance]]-PaymentSchedule3[[#This Row],[Principal]],0),"")</f>
        <v/>
      </c>
      <c r="K213" s="20" t="str">
        <f ca="1">IF(PaymentSchedule3[[#This Row],[Payment Number]]&lt;&gt;"",SUM(INDEX(PaymentSchedule3[Interest],1,1):PaymentSchedule3[[#This Row],[Interest]]),"")</f>
        <v/>
      </c>
    </row>
    <row r="214" spans="2:11" ht="24" customHeight="1">
      <c r="B214" s="16" t="str">
        <f ca="1">IF(LoanIsGood,IF(ROW()-ROW(PaymentSchedule3[[#Headers],[Payment Number]])&gt;ScheduledNumberOfPayments,"",ROW()-ROW(PaymentSchedule3[[#Headers],[Payment Number]])),"")</f>
        <v/>
      </c>
      <c r="C214" s="17" t="str">
        <f ca="1">IF(PaymentSchedule3[[#This Row],[Payment Number]]&lt;&gt;"",EOMONTH(LoanStartDate,ROW(PaymentSchedule3[[#This Row],[Payment Number]])-ROW(PaymentSchedule3[[#Headers],[Payment Number]])-2)+DAY(LoanStartDate),"")</f>
        <v/>
      </c>
      <c r="D214" s="18" t="str">
        <f ca="1">IF(PaymentSchedule3[[#This Row],[Payment Number]]&lt;&gt;"",IF(ROW()-ROW(PaymentSchedule3[[#Headers],[Beginning
Balance]])=1,LoanAmount,INDEX(PaymentSchedule3[Ending
Balance],ROW()-ROW(PaymentSchedule3[[#Headers],[Beginning
Balance]])-1)),"")</f>
        <v/>
      </c>
      <c r="E214" s="19" t="str">
        <f ca="1">IF(PaymentSchedule3[[#This Row],[Payment Number]]&lt;&gt;"",ScheduledPayment,"")</f>
        <v/>
      </c>
      <c r="F214"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14"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14" s="18" t="str">
        <f ca="1">IF(PaymentSchedule3[[#This Row],[Payment Number]]&lt;&gt;"",PaymentSchedule3[[#This Row],[Total
Payment]]-PaymentSchedule3[[#This Row],[Interest]],"")</f>
        <v/>
      </c>
      <c r="I214" s="20" t="str">
        <f ca="1">IF(PaymentSchedule3[[#This Row],[Payment Number]]&lt;&gt;"",PaymentSchedule3[[#This Row],[Beginning
Balance]]*(InterestRate/PaymentsPerYear),"")</f>
        <v/>
      </c>
      <c r="J214" s="18" t="str">
        <f ca="1">IF(PaymentSchedule3[[#This Row],[Payment Number]]&lt;&gt;"",IF(PaymentSchedule3[[#This Row],[Scheduled Payment]]+PaymentSchedule3[[#This Row],[Extra
Payment]]&lt;=PaymentSchedule3[[#This Row],[Beginning
Balance]],PaymentSchedule3[[#This Row],[Beginning
Balance]]-PaymentSchedule3[[#This Row],[Principal]],0),"")</f>
        <v/>
      </c>
      <c r="K214" s="20" t="str">
        <f ca="1">IF(PaymentSchedule3[[#This Row],[Payment Number]]&lt;&gt;"",SUM(INDEX(PaymentSchedule3[Interest],1,1):PaymentSchedule3[[#This Row],[Interest]]),"")</f>
        <v/>
      </c>
    </row>
    <row r="215" spans="2:11" ht="24" customHeight="1">
      <c r="B215" s="16" t="str">
        <f ca="1">IF(LoanIsGood,IF(ROW()-ROW(PaymentSchedule3[[#Headers],[Payment Number]])&gt;ScheduledNumberOfPayments,"",ROW()-ROW(PaymentSchedule3[[#Headers],[Payment Number]])),"")</f>
        <v/>
      </c>
      <c r="C215" s="17" t="str">
        <f ca="1">IF(PaymentSchedule3[[#This Row],[Payment Number]]&lt;&gt;"",EOMONTH(LoanStartDate,ROW(PaymentSchedule3[[#This Row],[Payment Number]])-ROW(PaymentSchedule3[[#Headers],[Payment Number]])-2)+DAY(LoanStartDate),"")</f>
        <v/>
      </c>
      <c r="D215" s="18" t="str">
        <f ca="1">IF(PaymentSchedule3[[#This Row],[Payment Number]]&lt;&gt;"",IF(ROW()-ROW(PaymentSchedule3[[#Headers],[Beginning
Balance]])=1,LoanAmount,INDEX(PaymentSchedule3[Ending
Balance],ROW()-ROW(PaymentSchedule3[[#Headers],[Beginning
Balance]])-1)),"")</f>
        <v/>
      </c>
      <c r="E215" s="19" t="str">
        <f ca="1">IF(PaymentSchedule3[[#This Row],[Payment Number]]&lt;&gt;"",ScheduledPayment,"")</f>
        <v/>
      </c>
      <c r="F215"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15"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15" s="18" t="str">
        <f ca="1">IF(PaymentSchedule3[[#This Row],[Payment Number]]&lt;&gt;"",PaymentSchedule3[[#This Row],[Total
Payment]]-PaymentSchedule3[[#This Row],[Interest]],"")</f>
        <v/>
      </c>
      <c r="I215" s="20" t="str">
        <f ca="1">IF(PaymentSchedule3[[#This Row],[Payment Number]]&lt;&gt;"",PaymentSchedule3[[#This Row],[Beginning
Balance]]*(InterestRate/PaymentsPerYear),"")</f>
        <v/>
      </c>
      <c r="J215" s="18" t="str">
        <f ca="1">IF(PaymentSchedule3[[#This Row],[Payment Number]]&lt;&gt;"",IF(PaymentSchedule3[[#This Row],[Scheduled Payment]]+PaymentSchedule3[[#This Row],[Extra
Payment]]&lt;=PaymentSchedule3[[#This Row],[Beginning
Balance]],PaymentSchedule3[[#This Row],[Beginning
Balance]]-PaymentSchedule3[[#This Row],[Principal]],0),"")</f>
        <v/>
      </c>
      <c r="K215" s="20" t="str">
        <f ca="1">IF(PaymentSchedule3[[#This Row],[Payment Number]]&lt;&gt;"",SUM(INDEX(PaymentSchedule3[Interest],1,1):PaymentSchedule3[[#This Row],[Interest]]),"")</f>
        <v/>
      </c>
    </row>
    <row r="216" spans="2:11" ht="24" customHeight="1">
      <c r="B216" s="16" t="str">
        <f ca="1">IF(LoanIsGood,IF(ROW()-ROW(PaymentSchedule3[[#Headers],[Payment Number]])&gt;ScheduledNumberOfPayments,"",ROW()-ROW(PaymentSchedule3[[#Headers],[Payment Number]])),"")</f>
        <v/>
      </c>
      <c r="C216" s="17" t="str">
        <f ca="1">IF(PaymentSchedule3[[#This Row],[Payment Number]]&lt;&gt;"",EOMONTH(LoanStartDate,ROW(PaymentSchedule3[[#This Row],[Payment Number]])-ROW(PaymentSchedule3[[#Headers],[Payment Number]])-2)+DAY(LoanStartDate),"")</f>
        <v/>
      </c>
      <c r="D216" s="18" t="str">
        <f ca="1">IF(PaymentSchedule3[[#This Row],[Payment Number]]&lt;&gt;"",IF(ROW()-ROW(PaymentSchedule3[[#Headers],[Beginning
Balance]])=1,LoanAmount,INDEX(PaymentSchedule3[Ending
Balance],ROW()-ROW(PaymentSchedule3[[#Headers],[Beginning
Balance]])-1)),"")</f>
        <v/>
      </c>
      <c r="E216" s="19" t="str">
        <f ca="1">IF(PaymentSchedule3[[#This Row],[Payment Number]]&lt;&gt;"",ScheduledPayment,"")</f>
        <v/>
      </c>
      <c r="F216"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16"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16" s="18" t="str">
        <f ca="1">IF(PaymentSchedule3[[#This Row],[Payment Number]]&lt;&gt;"",PaymentSchedule3[[#This Row],[Total
Payment]]-PaymentSchedule3[[#This Row],[Interest]],"")</f>
        <v/>
      </c>
      <c r="I216" s="20" t="str">
        <f ca="1">IF(PaymentSchedule3[[#This Row],[Payment Number]]&lt;&gt;"",PaymentSchedule3[[#This Row],[Beginning
Balance]]*(InterestRate/PaymentsPerYear),"")</f>
        <v/>
      </c>
      <c r="J216" s="18" t="str">
        <f ca="1">IF(PaymentSchedule3[[#This Row],[Payment Number]]&lt;&gt;"",IF(PaymentSchedule3[[#This Row],[Scheduled Payment]]+PaymentSchedule3[[#This Row],[Extra
Payment]]&lt;=PaymentSchedule3[[#This Row],[Beginning
Balance]],PaymentSchedule3[[#This Row],[Beginning
Balance]]-PaymentSchedule3[[#This Row],[Principal]],0),"")</f>
        <v/>
      </c>
      <c r="K216" s="20" t="str">
        <f ca="1">IF(PaymentSchedule3[[#This Row],[Payment Number]]&lt;&gt;"",SUM(INDEX(PaymentSchedule3[Interest],1,1):PaymentSchedule3[[#This Row],[Interest]]),"")</f>
        <v/>
      </c>
    </row>
    <row r="217" spans="2:11" ht="24" customHeight="1">
      <c r="B217" s="16" t="str">
        <f ca="1">IF(LoanIsGood,IF(ROW()-ROW(PaymentSchedule3[[#Headers],[Payment Number]])&gt;ScheduledNumberOfPayments,"",ROW()-ROW(PaymentSchedule3[[#Headers],[Payment Number]])),"")</f>
        <v/>
      </c>
      <c r="C217" s="17" t="str">
        <f ca="1">IF(PaymentSchedule3[[#This Row],[Payment Number]]&lt;&gt;"",EOMONTH(LoanStartDate,ROW(PaymentSchedule3[[#This Row],[Payment Number]])-ROW(PaymentSchedule3[[#Headers],[Payment Number]])-2)+DAY(LoanStartDate),"")</f>
        <v/>
      </c>
      <c r="D217" s="18" t="str">
        <f ca="1">IF(PaymentSchedule3[[#This Row],[Payment Number]]&lt;&gt;"",IF(ROW()-ROW(PaymentSchedule3[[#Headers],[Beginning
Balance]])=1,LoanAmount,INDEX(PaymentSchedule3[Ending
Balance],ROW()-ROW(PaymentSchedule3[[#Headers],[Beginning
Balance]])-1)),"")</f>
        <v/>
      </c>
      <c r="E217" s="19" t="str">
        <f ca="1">IF(PaymentSchedule3[[#This Row],[Payment Number]]&lt;&gt;"",ScheduledPayment,"")</f>
        <v/>
      </c>
      <c r="F217"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17"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17" s="18" t="str">
        <f ca="1">IF(PaymentSchedule3[[#This Row],[Payment Number]]&lt;&gt;"",PaymentSchedule3[[#This Row],[Total
Payment]]-PaymentSchedule3[[#This Row],[Interest]],"")</f>
        <v/>
      </c>
      <c r="I217" s="20" t="str">
        <f ca="1">IF(PaymentSchedule3[[#This Row],[Payment Number]]&lt;&gt;"",PaymentSchedule3[[#This Row],[Beginning
Balance]]*(InterestRate/PaymentsPerYear),"")</f>
        <v/>
      </c>
      <c r="J217" s="18" t="str">
        <f ca="1">IF(PaymentSchedule3[[#This Row],[Payment Number]]&lt;&gt;"",IF(PaymentSchedule3[[#This Row],[Scheduled Payment]]+PaymentSchedule3[[#This Row],[Extra
Payment]]&lt;=PaymentSchedule3[[#This Row],[Beginning
Balance]],PaymentSchedule3[[#This Row],[Beginning
Balance]]-PaymentSchedule3[[#This Row],[Principal]],0),"")</f>
        <v/>
      </c>
      <c r="K217" s="20" t="str">
        <f ca="1">IF(PaymentSchedule3[[#This Row],[Payment Number]]&lt;&gt;"",SUM(INDEX(PaymentSchedule3[Interest],1,1):PaymentSchedule3[[#This Row],[Interest]]),"")</f>
        <v/>
      </c>
    </row>
    <row r="218" spans="2:11" ht="24" customHeight="1">
      <c r="B218" s="16" t="str">
        <f ca="1">IF(LoanIsGood,IF(ROW()-ROW(PaymentSchedule3[[#Headers],[Payment Number]])&gt;ScheduledNumberOfPayments,"",ROW()-ROW(PaymentSchedule3[[#Headers],[Payment Number]])),"")</f>
        <v/>
      </c>
      <c r="C218" s="17" t="str">
        <f ca="1">IF(PaymentSchedule3[[#This Row],[Payment Number]]&lt;&gt;"",EOMONTH(LoanStartDate,ROW(PaymentSchedule3[[#This Row],[Payment Number]])-ROW(PaymentSchedule3[[#Headers],[Payment Number]])-2)+DAY(LoanStartDate),"")</f>
        <v/>
      </c>
      <c r="D218" s="18" t="str">
        <f ca="1">IF(PaymentSchedule3[[#This Row],[Payment Number]]&lt;&gt;"",IF(ROW()-ROW(PaymentSchedule3[[#Headers],[Beginning
Balance]])=1,LoanAmount,INDEX(PaymentSchedule3[Ending
Balance],ROW()-ROW(PaymentSchedule3[[#Headers],[Beginning
Balance]])-1)),"")</f>
        <v/>
      </c>
      <c r="E218" s="19" t="str">
        <f ca="1">IF(PaymentSchedule3[[#This Row],[Payment Number]]&lt;&gt;"",ScheduledPayment,"")</f>
        <v/>
      </c>
      <c r="F218"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18"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18" s="18" t="str">
        <f ca="1">IF(PaymentSchedule3[[#This Row],[Payment Number]]&lt;&gt;"",PaymentSchedule3[[#This Row],[Total
Payment]]-PaymentSchedule3[[#This Row],[Interest]],"")</f>
        <v/>
      </c>
      <c r="I218" s="20" t="str">
        <f ca="1">IF(PaymentSchedule3[[#This Row],[Payment Number]]&lt;&gt;"",PaymentSchedule3[[#This Row],[Beginning
Balance]]*(InterestRate/PaymentsPerYear),"")</f>
        <v/>
      </c>
      <c r="J218" s="18" t="str">
        <f ca="1">IF(PaymentSchedule3[[#This Row],[Payment Number]]&lt;&gt;"",IF(PaymentSchedule3[[#This Row],[Scheduled Payment]]+PaymentSchedule3[[#This Row],[Extra
Payment]]&lt;=PaymentSchedule3[[#This Row],[Beginning
Balance]],PaymentSchedule3[[#This Row],[Beginning
Balance]]-PaymentSchedule3[[#This Row],[Principal]],0),"")</f>
        <v/>
      </c>
      <c r="K218" s="20" t="str">
        <f ca="1">IF(PaymentSchedule3[[#This Row],[Payment Number]]&lt;&gt;"",SUM(INDEX(PaymentSchedule3[Interest],1,1):PaymentSchedule3[[#This Row],[Interest]]),"")</f>
        <v/>
      </c>
    </row>
    <row r="219" spans="2:11" ht="24" customHeight="1">
      <c r="B219" s="16" t="str">
        <f ca="1">IF(LoanIsGood,IF(ROW()-ROW(PaymentSchedule3[[#Headers],[Payment Number]])&gt;ScheduledNumberOfPayments,"",ROW()-ROW(PaymentSchedule3[[#Headers],[Payment Number]])),"")</f>
        <v/>
      </c>
      <c r="C219" s="17" t="str">
        <f ca="1">IF(PaymentSchedule3[[#This Row],[Payment Number]]&lt;&gt;"",EOMONTH(LoanStartDate,ROW(PaymentSchedule3[[#This Row],[Payment Number]])-ROW(PaymentSchedule3[[#Headers],[Payment Number]])-2)+DAY(LoanStartDate),"")</f>
        <v/>
      </c>
      <c r="D219" s="18" t="str">
        <f ca="1">IF(PaymentSchedule3[[#This Row],[Payment Number]]&lt;&gt;"",IF(ROW()-ROW(PaymentSchedule3[[#Headers],[Beginning
Balance]])=1,LoanAmount,INDEX(PaymentSchedule3[Ending
Balance],ROW()-ROW(PaymentSchedule3[[#Headers],[Beginning
Balance]])-1)),"")</f>
        <v/>
      </c>
      <c r="E219" s="19" t="str">
        <f ca="1">IF(PaymentSchedule3[[#This Row],[Payment Number]]&lt;&gt;"",ScheduledPayment,"")</f>
        <v/>
      </c>
      <c r="F219"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19"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19" s="18" t="str">
        <f ca="1">IF(PaymentSchedule3[[#This Row],[Payment Number]]&lt;&gt;"",PaymentSchedule3[[#This Row],[Total
Payment]]-PaymentSchedule3[[#This Row],[Interest]],"")</f>
        <v/>
      </c>
      <c r="I219" s="20" t="str">
        <f ca="1">IF(PaymentSchedule3[[#This Row],[Payment Number]]&lt;&gt;"",PaymentSchedule3[[#This Row],[Beginning
Balance]]*(InterestRate/PaymentsPerYear),"")</f>
        <v/>
      </c>
      <c r="J219" s="18" t="str">
        <f ca="1">IF(PaymentSchedule3[[#This Row],[Payment Number]]&lt;&gt;"",IF(PaymentSchedule3[[#This Row],[Scheduled Payment]]+PaymentSchedule3[[#This Row],[Extra
Payment]]&lt;=PaymentSchedule3[[#This Row],[Beginning
Balance]],PaymentSchedule3[[#This Row],[Beginning
Balance]]-PaymentSchedule3[[#This Row],[Principal]],0),"")</f>
        <v/>
      </c>
      <c r="K219" s="20" t="str">
        <f ca="1">IF(PaymentSchedule3[[#This Row],[Payment Number]]&lt;&gt;"",SUM(INDEX(PaymentSchedule3[Interest],1,1):PaymentSchedule3[[#This Row],[Interest]]),"")</f>
        <v/>
      </c>
    </row>
    <row r="220" spans="2:11" ht="24" customHeight="1">
      <c r="B220" s="16" t="str">
        <f ca="1">IF(LoanIsGood,IF(ROW()-ROW(PaymentSchedule3[[#Headers],[Payment Number]])&gt;ScheduledNumberOfPayments,"",ROW()-ROW(PaymentSchedule3[[#Headers],[Payment Number]])),"")</f>
        <v/>
      </c>
      <c r="C220" s="17" t="str">
        <f ca="1">IF(PaymentSchedule3[[#This Row],[Payment Number]]&lt;&gt;"",EOMONTH(LoanStartDate,ROW(PaymentSchedule3[[#This Row],[Payment Number]])-ROW(PaymentSchedule3[[#Headers],[Payment Number]])-2)+DAY(LoanStartDate),"")</f>
        <v/>
      </c>
      <c r="D220" s="18" t="str">
        <f ca="1">IF(PaymentSchedule3[[#This Row],[Payment Number]]&lt;&gt;"",IF(ROW()-ROW(PaymentSchedule3[[#Headers],[Beginning
Balance]])=1,LoanAmount,INDEX(PaymentSchedule3[Ending
Balance],ROW()-ROW(PaymentSchedule3[[#Headers],[Beginning
Balance]])-1)),"")</f>
        <v/>
      </c>
      <c r="E220" s="19" t="str">
        <f ca="1">IF(PaymentSchedule3[[#This Row],[Payment Number]]&lt;&gt;"",ScheduledPayment,"")</f>
        <v/>
      </c>
      <c r="F220"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20"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20" s="18" t="str">
        <f ca="1">IF(PaymentSchedule3[[#This Row],[Payment Number]]&lt;&gt;"",PaymentSchedule3[[#This Row],[Total
Payment]]-PaymentSchedule3[[#This Row],[Interest]],"")</f>
        <v/>
      </c>
      <c r="I220" s="20" t="str">
        <f ca="1">IF(PaymentSchedule3[[#This Row],[Payment Number]]&lt;&gt;"",PaymentSchedule3[[#This Row],[Beginning
Balance]]*(InterestRate/PaymentsPerYear),"")</f>
        <v/>
      </c>
      <c r="J220" s="18" t="str">
        <f ca="1">IF(PaymentSchedule3[[#This Row],[Payment Number]]&lt;&gt;"",IF(PaymentSchedule3[[#This Row],[Scheduled Payment]]+PaymentSchedule3[[#This Row],[Extra
Payment]]&lt;=PaymentSchedule3[[#This Row],[Beginning
Balance]],PaymentSchedule3[[#This Row],[Beginning
Balance]]-PaymentSchedule3[[#This Row],[Principal]],0),"")</f>
        <v/>
      </c>
      <c r="K220" s="20" t="str">
        <f ca="1">IF(PaymentSchedule3[[#This Row],[Payment Number]]&lt;&gt;"",SUM(INDEX(PaymentSchedule3[Interest],1,1):PaymentSchedule3[[#This Row],[Interest]]),"")</f>
        <v/>
      </c>
    </row>
    <row r="221" spans="2:11" ht="24" customHeight="1">
      <c r="B221" s="16" t="str">
        <f ca="1">IF(LoanIsGood,IF(ROW()-ROW(PaymentSchedule3[[#Headers],[Payment Number]])&gt;ScheduledNumberOfPayments,"",ROW()-ROW(PaymentSchedule3[[#Headers],[Payment Number]])),"")</f>
        <v/>
      </c>
      <c r="C221" s="17" t="str">
        <f ca="1">IF(PaymentSchedule3[[#This Row],[Payment Number]]&lt;&gt;"",EOMONTH(LoanStartDate,ROW(PaymentSchedule3[[#This Row],[Payment Number]])-ROW(PaymentSchedule3[[#Headers],[Payment Number]])-2)+DAY(LoanStartDate),"")</f>
        <v/>
      </c>
      <c r="D221" s="18" t="str">
        <f ca="1">IF(PaymentSchedule3[[#This Row],[Payment Number]]&lt;&gt;"",IF(ROW()-ROW(PaymentSchedule3[[#Headers],[Beginning
Balance]])=1,LoanAmount,INDEX(PaymentSchedule3[Ending
Balance],ROW()-ROW(PaymentSchedule3[[#Headers],[Beginning
Balance]])-1)),"")</f>
        <v/>
      </c>
      <c r="E221" s="19" t="str">
        <f ca="1">IF(PaymentSchedule3[[#This Row],[Payment Number]]&lt;&gt;"",ScheduledPayment,"")</f>
        <v/>
      </c>
      <c r="F221"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21"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21" s="18" t="str">
        <f ca="1">IF(PaymentSchedule3[[#This Row],[Payment Number]]&lt;&gt;"",PaymentSchedule3[[#This Row],[Total
Payment]]-PaymentSchedule3[[#This Row],[Interest]],"")</f>
        <v/>
      </c>
      <c r="I221" s="20" t="str">
        <f ca="1">IF(PaymentSchedule3[[#This Row],[Payment Number]]&lt;&gt;"",PaymentSchedule3[[#This Row],[Beginning
Balance]]*(InterestRate/PaymentsPerYear),"")</f>
        <v/>
      </c>
      <c r="J221" s="18" t="str">
        <f ca="1">IF(PaymentSchedule3[[#This Row],[Payment Number]]&lt;&gt;"",IF(PaymentSchedule3[[#This Row],[Scheduled Payment]]+PaymentSchedule3[[#This Row],[Extra
Payment]]&lt;=PaymentSchedule3[[#This Row],[Beginning
Balance]],PaymentSchedule3[[#This Row],[Beginning
Balance]]-PaymentSchedule3[[#This Row],[Principal]],0),"")</f>
        <v/>
      </c>
      <c r="K221" s="20" t="str">
        <f ca="1">IF(PaymentSchedule3[[#This Row],[Payment Number]]&lt;&gt;"",SUM(INDEX(PaymentSchedule3[Interest],1,1):PaymentSchedule3[[#This Row],[Interest]]),"")</f>
        <v/>
      </c>
    </row>
    <row r="222" spans="2:11" ht="24" customHeight="1">
      <c r="B222" s="16" t="str">
        <f ca="1">IF(LoanIsGood,IF(ROW()-ROW(PaymentSchedule3[[#Headers],[Payment Number]])&gt;ScheduledNumberOfPayments,"",ROW()-ROW(PaymentSchedule3[[#Headers],[Payment Number]])),"")</f>
        <v/>
      </c>
      <c r="C222" s="17" t="str">
        <f ca="1">IF(PaymentSchedule3[[#This Row],[Payment Number]]&lt;&gt;"",EOMONTH(LoanStartDate,ROW(PaymentSchedule3[[#This Row],[Payment Number]])-ROW(PaymentSchedule3[[#Headers],[Payment Number]])-2)+DAY(LoanStartDate),"")</f>
        <v/>
      </c>
      <c r="D222" s="18" t="str">
        <f ca="1">IF(PaymentSchedule3[[#This Row],[Payment Number]]&lt;&gt;"",IF(ROW()-ROW(PaymentSchedule3[[#Headers],[Beginning
Balance]])=1,LoanAmount,INDEX(PaymentSchedule3[Ending
Balance],ROW()-ROW(PaymentSchedule3[[#Headers],[Beginning
Balance]])-1)),"")</f>
        <v/>
      </c>
      <c r="E222" s="19" t="str">
        <f ca="1">IF(PaymentSchedule3[[#This Row],[Payment Number]]&lt;&gt;"",ScheduledPayment,"")</f>
        <v/>
      </c>
      <c r="F222"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22"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22" s="18" t="str">
        <f ca="1">IF(PaymentSchedule3[[#This Row],[Payment Number]]&lt;&gt;"",PaymentSchedule3[[#This Row],[Total
Payment]]-PaymentSchedule3[[#This Row],[Interest]],"")</f>
        <v/>
      </c>
      <c r="I222" s="20" t="str">
        <f ca="1">IF(PaymentSchedule3[[#This Row],[Payment Number]]&lt;&gt;"",PaymentSchedule3[[#This Row],[Beginning
Balance]]*(InterestRate/PaymentsPerYear),"")</f>
        <v/>
      </c>
      <c r="J222" s="18" t="str">
        <f ca="1">IF(PaymentSchedule3[[#This Row],[Payment Number]]&lt;&gt;"",IF(PaymentSchedule3[[#This Row],[Scheduled Payment]]+PaymentSchedule3[[#This Row],[Extra
Payment]]&lt;=PaymentSchedule3[[#This Row],[Beginning
Balance]],PaymentSchedule3[[#This Row],[Beginning
Balance]]-PaymentSchedule3[[#This Row],[Principal]],0),"")</f>
        <v/>
      </c>
      <c r="K222" s="20" t="str">
        <f ca="1">IF(PaymentSchedule3[[#This Row],[Payment Number]]&lt;&gt;"",SUM(INDEX(PaymentSchedule3[Interest],1,1):PaymentSchedule3[[#This Row],[Interest]]),"")</f>
        <v/>
      </c>
    </row>
    <row r="223" spans="2:11" ht="24" customHeight="1">
      <c r="B223" s="16" t="str">
        <f ca="1">IF(LoanIsGood,IF(ROW()-ROW(PaymentSchedule3[[#Headers],[Payment Number]])&gt;ScheduledNumberOfPayments,"",ROW()-ROW(PaymentSchedule3[[#Headers],[Payment Number]])),"")</f>
        <v/>
      </c>
      <c r="C223" s="17" t="str">
        <f ca="1">IF(PaymentSchedule3[[#This Row],[Payment Number]]&lt;&gt;"",EOMONTH(LoanStartDate,ROW(PaymentSchedule3[[#This Row],[Payment Number]])-ROW(PaymentSchedule3[[#Headers],[Payment Number]])-2)+DAY(LoanStartDate),"")</f>
        <v/>
      </c>
      <c r="D223" s="18" t="str">
        <f ca="1">IF(PaymentSchedule3[[#This Row],[Payment Number]]&lt;&gt;"",IF(ROW()-ROW(PaymentSchedule3[[#Headers],[Beginning
Balance]])=1,LoanAmount,INDEX(PaymentSchedule3[Ending
Balance],ROW()-ROW(PaymentSchedule3[[#Headers],[Beginning
Balance]])-1)),"")</f>
        <v/>
      </c>
      <c r="E223" s="19" t="str">
        <f ca="1">IF(PaymentSchedule3[[#This Row],[Payment Number]]&lt;&gt;"",ScheduledPayment,"")</f>
        <v/>
      </c>
      <c r="F223"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23"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23" s="18" t="str">
        <f ca="1">IF(PaymentSchedule3[[#This Row],[Payment Number]]&lt;&gt;"",PaymentSchedule3[[#This Row],[Total
Payment]]-PaymentSchedule3[[#This Row],[Interest]],"")</f>
        <v/>
      </c>
      <c r="I223" s="20" t="str">
        <f ca="1">IF(PaymentSchedule3[[#This Row],[Payment Number]]&lt;&gt;"",PaymentSchedule3[[#This Row],[Beginning
Balance]]*(InterestRate/PaymentsPerYear),"")</f>
        <v/>
      </c>
      <c r="J223" s="18" t="str">
        <f ca="1">IF(PaymentSchedule3[[#This Row],[Payment Number]]&lt;&gt;"",IF(PaymentSchedule3[[#This Row],[Scheduled Payment]]+PaymentSchedule3[[#This Row],[Extra
Payment]]&lt;=PaymentSchedule3[[#This Row],[Beginning
Balance]],PaymentSchedule3[[#This Row],[Beginning
Balance]]-PaymentSchedule3[[#This Row],[Principal]],0),"")</f>
        <v/>
      </c>
      <c r="K223" s="20" t="str">
        <f ca="1">IF(PaymentSchedule3[[#This Row],[Payment Number]]&lt;&gt;"",SUM(INDEX(PaymentSchedule3[Interest],1,1):PaymentSchedule3[[#This Row],[Interest]]),"")</f>
        <v/>
      </c>
    </row>
    <row r="224" spans="2:11" ht="24" customHeight="1">
      <c r="B224" s="16" t="str">
        <f ca="1">IF(LoanIsGood,IF(ROW()-ROW(PaymentSchedule3[[#Headers],[Payment Number]])&gt;ScheduledNumberOfPayments,"",ROW()-ROW(PaymentSchedule3[[#Headers],[Payment Number]])),"")</f>
        <v/>
      </c>
      <c r="C224" s="17" t="str">
        <f ca="1">IF(PaymentSchedule3[[#This Row],[Payment Number]]&lt;&gt;"",EOMONTH(LoanStartDate,ROW(PaymentSchedule3[[#This Row],[Payment Number]])-ROW(PaymentSchedule3[[#Headers],[Payment Number]])-2)+DAY(LoanStartDate),"")</f>
        <v/>
      </c>
      <c r="D224" s="18" t="str">
        <f ca="1">IF(PaymentSchedule3[[#This Row],[Payment Number]]&lt;&gt;"",IF(ROW()-ROW(PaymentSchedule3[[#Headers],[Beginning
Balance]])=1,LoanAmount,INDEX(PaymentSchedule3[Ending
Balance],ROW()-ROW(PaymentSchedule3[[#Headers],[Beginning
Balance]])-1)),"")</f>
        <v/>
      </c>
      <c r="E224" s="19" t="str">
        <f ca="1">IF(PaymentSchedule3[[#This Row],[Payment Number]]&lt;&gt;"",ScheduledPayment,"")</f>
        <v/>
      </c>
      <c r="F224"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24"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24" s="18" t="str">
        <f ca="1">IF(PaymentSchedule3[[#This Row],[Payment Number]]&lt;&gt;"",PaymentSchedule3[[#This Row],[Total
Payment]]-PaymentSchedule3[[#This Row],[Interest]],"")</f>
        <v/>
      </c>
      <c r="I224" s="20" t="str">
        <f ca="1">IF(PaymentSchedule3[[#This Row],[Payment Number]]&lt;&gt;"",PaymentSchedule3[[#This Row],[Beginning
Balance]]*(InterestRate/PaymentsPerYear),"")</f>
        <v/>
      </c>
      <c r="J224" s="18" t="str">
        <f ca="1">IF(PaymentSchedule3[[#This Row],[Payment Number]]&lt;&gt;"",IF(PaymentSchedule3[[#This Row],[Scheduled Payment]]+PaymentSchedule3[[#This Row],[Extra
Payment]]&lt;=PaymentSchedule3[[#This Row],[Beginning
Balance]],PaymentSchedule3[[#This Row],[Beginning
Balance]]-PaymentSchedule3[[#This Row],[Principal]],0),"")</f>
        <v/>
      </c>
      <c r="K224" s="20" t="str">
        <f ca="1">IF(PaymentSchedule3[[#This Row],[Payment Number]]&lt;&gt;"",SUM(INDEX(PaymentSchedule3[Interest],1,1):PaymentSchedule3[[#This Row],[Interest]]),"")</f>
        <v/>
      </c>
    </row>
    <row r="225" spans="2:11" ht="24" customHeight="1">
      <c r="B225" s="16" t="str">
        <f ca="1">IF(LoanIsGood,IF(ROW()-ROW(PaymentSchedule3[[#Headers],[Payment Number]])&gt;ScheduledNumberOfPayments,"",ROW()-ROW(PaymentSchedule3[[#Headers],[Payment Number]])),"")</f>
        <v/>
      </c>
      <c r="C225" s="17" t="str">
        <f ca="1">IF(PaymentSchedule3[[#This Row],[Payment Number]]&lt;&gt;"",EOMONTH(LoanStartDate,ROW(PaymentSchedule3[[#This Row],[Payment Number]])-ROW(PaymentSchedule3[[#Headers],[Payment Number]])-2)+DAY(LoanStartDate),"")</f>
        <v/>
      </c>
      <c r="D225" s="18" t="str">
        <f ca="1">IF(PaymentSchedule3[[#This Row],[Payment Number]]&lt;&gt;"",IF(ROW()-ROW(PaymentSchedule3[[#Headers],[Beginning
Balance]])=1,LoanAmount,INDEX(PaymentSchedule3[Ending
Balance],ROW()-ROW(PaymentSchedule3[[#Headers],[Beginning
Balance]])-1)),"")</f>
        <v/>
      </c>
      <c r="E225" s="19" t="str">
        <f ca="1">IF(PaymentSchedule3[[#This Row],[Payment Number]]&lt;&gt;"",ScheduledPayment,"")</f>
        <v/>
      </c>
      <c r="F225" s="1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25" s="1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25" s="18" t="str">
        <f ca="1">IF(PaymentSchedule3[[#This Row],[Payment Number]]&lt;&gt;"",PaymentSchedule3[[#This Row],[Total
Payment]]-PaymentSchedule3[[#This Row],[Interest]],"")</f>
        <v/>
      </c>
      <c r="I225" s="20" t="str">
        <f ca="1">IF(PaymentSchedule3[[#This Row],[Payment Number]]&lt;&gt;"",PaymentSchedule3[[#This Row],[Beginning
Balance]]*(InterestRate/PaymentsPerYear),"")</f>
        <v/>
      </c>
      <c r="J225" s="18" t="str">
        <f ca="1">IF(PaymentSchedule3[[#This Row],[Payment Number]]&lt;&gt;"",IF(PaymentSchedule3[[#This Row],[Scheduled Payment]]+PaymentSchedule3[[#This Row],[Extra
Payment]]&lt;=PaymentSchedule3[[#This Row],[Beginning
Balance]],PaymentSchedule3[[#This Row],[Beginning
Balance]]-PaymentSchedule3[[#This Row],[Principal]],0),"")</f>
        <v/>
      </c>
      <c r="K225" s="20" t="str">
        <f ca="1">IF(PaymentSchedule3[[#This Row],[Payment Number]]&lt;&gt;"",SUM(INDEX(PaymentSchedule3[Interest],1,1):PaymentSchedule3[[#This Row],[Interest]]),"")</f>
        <v/>
      </c>
    </row>
    <row r="226" spans="2:11" ht="18" customHeight="1">
      <c r="B226" s="76" t="str">
        <f ca="1">IF(LoanIsGood,IF(ROW()-ROW(PaymentSchedule3[[#Headers],[Payment Number]])&gt;ScheduledNumberOfPayments,"",ROW()-ROW(PaymentSchedule3[[#Headers],[Payment Number]])),"")</f>
        <v/>
      </c>
      <c r="C226" s="77" t="str">
        <f ca="1">IF(PaymentSchedule3[[#This Row],[Payment Number]]&lt;&gt;"",EOMONTH(LoanStartDate,ROW(PaymentSchedule3[[#This Row],[Payment Number]])-ROW(PaymentSchedule3[[#Headers],[Payment Number]])-2)+DAY(LoanStartDate),"")</f>
        <v/>
      </c>
      <c r="D226" s="78" t="str">
        <f ca="1">IF(PaymentSchedule3[[#This Row],[Payment Number]]&lt;&gt;"",IF(ROW()-ROW(PaymentSchedule3[[#Headers],[Beginning
Balance]])=1,LoanAmount,INDEX(PaymentSchedule3[Ending
Balance],ROW()-ROW(PaymentSchedule3[[#Headers],[Beginning
Balance]])-1)),"")</f>
        <v/>
      </c>
      <c r="E226" s="79" t="str">
        <f ca="1">IF(PaymentSchedule3[[#This Row],[Payment Number]]&lt;&gt;"",ScheduledPayment,"")</f>
        <v/>
      </c>
      <c r="F226"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26"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26" s="78" t="str">
        <f ca="1">IF(PaymentSchedule3[[#This Row],[Payment Number]]&lt;&gt;"",PaymentSchedule3[[#This Row],[Total
Payment]]-PaymentSchedule3[[#This Row],[Interest]],"")</f>
        <v/>
      </c>
      <c r="I226" s="80" t="str">
        <f ca="1">IF(PaymentSchedule3[[#This Row],[Payment Number]]&lt;&gt;"",PaymentSchedule3[[#This Row],[Beginning
Balance]]*(InterestRate/PaymentsPerYear),"")</f>
        <v/>
      </c>
      <c r="J226" s="78" t="str">
        <f ca="1">IF(PaymentSchedule3[[#This Row],[Payment Number]]&lt;&gt;"",IF(PaymentSchedule3[[#This Row],[Scheduled Payment]]+PaymentSchedule3[[#This Row],[Extra
Payment]]&lt;=PaymentSchedule3[[#This Row],[Beginning
Balance]],PaymentSchedule3[[#This Row],[Beginning
Balance]]-PaymentSchedule3[[#This Row],[Principal]],0),"")</f>
        <v/>
      </c>
      <c r="K226" s="80" t="str">
        <f ca="1">IF(PaymentSchedule3[[#This Row],[Payment Number]]&lt;&gt;"",SUM(INDEX(PaymentSchedule3[Interest],1,1):PaymentSchedule3[[#This Row],[Interest]]),"")</f>
        <v/>
      </c>
    </row>
    <row r="227" spans="2:11" ht="18" customHeight="1">
      <c r="B227" s="76" t="str">
        <f ca="1">IF(LoanIsGood,IF(ROW()-ROW(PaymentSchedule3[[#Headers],[Payment Number]])&gt;ScheduledNumberOfPayments,"",ROW()-ROW(PaymentSchedule3[[#Headers],[Payment Number]])),"")</f>
        <v/>
      </c>
      <c r="C227" s="77" t="str">
        <f ca="1">IF(PaymentSchedule3[[#This Row],[Payment Number]]&lt;&gt;"",EOMONTH(LoanStartDate,ROW(PaymentSchedule3[[#This Row],[Payment Number]])-ROW(PaymentSchedule3[[#Headers],[Payment Number]])-2)+DAY(LoanStartDate),"")</f>
        <v/>
      </c>
      <c r="D227" s="78" t="str">
        <f ca="1">IF(PaymentSchedule3[[#This Row],[Payment Number]]&lt;&gt;"",IF(ROW()-ROW(PaymentSchedule3[[#Headers],[Beginning
Balance]])=1,LoanAmount,INDEX(PaymentSchedule3[Ending
Balance],ROW()-ROW(PaymentSchedule3[[#Headers],[Beginning
Balance]])-1)),"")</f>
        <v/>
      </c>
      <c r="E227" s="79" t="str">
        <f ca="1">IF(PaymentSchedule3[[#This Row],[Payment Number]]&lt;&gt;"",ScheduledPayment,"")</f>
        <v/>
      </c>
      <c r="F227"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27"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27" s="78" t="str">
        <f ca="1">IF(PaymentSchedule3[[#This Row],[Payment Number]]&lt;&gt;"",PaymentSchedule3[[#This Row],[Total
Payment]]-PaymentSchedule3[[#This Row],[Interest]],"")</f>
        <v/>
      </c>
      <c r="I227" s="80" t="str">
        <f ca="1">IF(PaymentSchedule3[[#This Row],[Payment Number]]&lt;&gt;"",PaymentSchedule3[[#This Row],[Beginning
Balance]]*(InterestRate/PaymentsPerYear),"")</f>
        <v/>
      </c>
      <c r="J227" s="78" t="str">
        <f ca="1">IF(PaymentSchedule3[[#This Row],[Payment Number]]&lt;&gt;"",IF(PaymentSchedule3[[#This Row],[Scheduled Payment]]+PaymentSchedule3[[#This Row],[Extra
Payment]]&lt;=PaymentSchedule3[[#This Row],[Beginning
Balance]],PaymentSchedule3[[#This Row],[Beginning
Balance]]-PaymentSchedule3[[#This Row],[Principal]],0),"")</f>
        <v/>
      </c>
      <c r="K227" s="80" t="str">
        <f ca="1">IF(PaymentSchedule3[[#This Row],[Payment Number]]&lt;&gt;"",SUM(INDEX(PaymentSchedule3[Interest],1,1):PaymentSchedule3[[#This Row],[Interest]]),"")</f>
        <v/>
      </c>
    </row>
    <row r="228" spans="2:11" ht="18" customHeight="1">
      <c r="B228" s="76" t="str">
        <f ca="1">IF(LoanIsGood,IF(ROW()-ROW(PaymentSchedule3[[#Headers],[Payment Number]])&gt;ScheduledNumberOfPayments,"",ROW()-ROW(PaymentSchedule3[[#Headers],[Payment Number]])),"")</f>
        <v/>
      </c>
      <c r="C228" s="77" t="str">
        <f ca="1">IF(PaymentSchedule3[[#This Row],[Payment Number]]&lt;&gt;"",EOMONTH(LoanStartDate,ROW(PaymentSchedule3[[#This Row],[Payment Number]])-ROW(PaymentSchedule3[[#Headers],[Payment Number]])-2)+DAY(LoanStartDate),"")</f>
        <v/>
      </c>
      <c r="D228" s="78" t="str">
        <f ca="1">IF(PaymentSchedule3[[#This Row],[Payment Number]]&lt;&gt;"",IF(ROW()-ROW(PaymentSchedule3[[#Headers],[Beginning
Balance]])=1,LoanAmount,INDEX(PaymentSchedule3[Ending
Balance],ROW()-ROW(PaymentSchedule3[[#Headers],[Beginning
Balance]])-1)),"")</f>
        <v/>
      </c>
      <c r="E228" s="79" t="str">
        <f ca="1">IF(PaymentSchedule3[[#This Row],[Payment Number]]&lt;&gt;"",ScheduledPayment,"")</f>
        <v/>
      </c>
      <c r="F228"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28"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28" s="78" t="str">
        <f ca="1">IF(PaymentSchedule3[[#This Row],[Payment Number]]&lt;&gt;"",PaymentSchedule3[[#This Row],[Total
Payment]]-PaymentSchedule3[[#This Row],[Interest]],"")</f>
        <v/>
      </c>
      <c r="I228" s="80" t="str">
        <f ca="1">IF(PaymentSchedule3[[#This Row],[Payment Number]]&lt;&gt;"",PaymentSchedule3[[#This Row],[Beginning
Balance]]*(InterestRate/PaymentsPerYear),"")</f>
        <v/>
      </c>
      <c r="J228" s="78" t="str">
        <f ca="1">IF(PaymentSchedule3[[#This Row],[Payment Number]]&lt;&gt;"",IF(PaymentSchedule3[[#This Row],[Scheduled Payment]]+PaymentSchedule3[[#This Row],[Extra
Payment]]&lt;=PaymentSchedule3[[#This Row],[Beginning
Balance]],PaymentSchedule3[[#This Row],[Beginning
Balance]]-PaymentSchedule3[[#This Row],[Principal]],0),"")</f>
        <v/>
      </c>
      <c r="K228" s="80" t="str">
        <f ca="1">IF(PaymentSchedule3[[#This Row],[Payment Number]]&lt;&gt;"",SUM(INDEX(PaymentSchedule3[Interest],1,1):PaymentSchedule3[[#This Row],[Interest]]),"")</f>
        <v/>
      </c>
    </row>
    <row r="229" spans="2:11" ht="18" customHeight="1">
      <c r="B229" s="76" t="str">
        <f ca="1">IF(LoanIsGood,IF(ROW()-ROW(PaymentSchedule3[[#Headers],[Payment Number]])&gt;ScheduledNumberOfPayments,"",ROW()-ROW(PaymentSchedule3[[#Headers],[Payment Number]])),"")</f>
        <v/>
      </c>
      <c r="C229" s="77" t="str">
        <f ca="1">IF(PaymentSchedule3[[#This Row],[Payment Number]]&lt;&gt;"",EOMONTH(LoanStartDate,ROW(PaymentSchedule3[[#This Row],[Payment Number]])-ROW(PaymentSchedule3[[#Headers],[Payment Number]])-2)+DAY(LoanStartDate),"")</f>
        <v/>
      </c>
      <c r="D229" s="78" t="str">
        <f ca="1">IF(PaymentSchedule3[[#This Row],[Payment Number]]&lt;&gt;"",IF(ROW()-ROW(PaymentSchedule3[[#Headers],[Beginning
Balance]])=1,LoanAmount,INDEX(PaymentSchedule3[Ending
Balance],ROW()-ROW(PaymentSchedule3[[#Headers],[Beginning
Balance]])-1)),"")</f>
        <v/>
      </c>
      <c r="E229" s="79" t="str">
        <f ca="1">IF(PaymentSchedule3[[#This Row],[Payment Number]]&lt;&gt;"",ScheduledPayment,"")</f>
        <v/>
      </c>
      <c r="F229"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29"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29" s="78" t="str">
        <f ca="1">IF(PaymentSchedule3[[#This Row],[Payment Number]]&lt;&gt;"",PaymentSchedule3[[#This Row],[Total
Payment]]-PaymentSchedule3[[#This Row],[Interest]],"")</f>
        <v/>
      </c>
      <c r="I229" s="80" t="str">
        <f ca="1">IF(PaymentSchedule3[[#This Row],[Payment Number]]&lt;&gt;"",PaymentSchedule3[[#This Row],[Beginning
Balance]]*(InterestRate/PaymentsPerYear),"")</f>
        <v/>
      </c>
      <c r="J229" s="78" t="str">
        <f ca="1">IF(PaymentSchedule3[[#This Row],[Payment Number]]&lt;&gt;"",IF(PaymentSchedule3[[#This Row],[Scheduled Payment]]+PaymentSchedule3[[#This Row],[Extra
Payment]]&lt;=PaymentSchedule3[[#This Row],[Beginning
Balance]],PaymentSchedule3[[#This Row],[Beginning
Balance]]-PaymentSchedule3[[#This Row],[Principal]],0),"")</f>
        <v/>
      </c>
      <c r="K229" s="80" t="str">
        <f ca="1">IF(PaymentSchedule3[[#This Row],[Payment Number]]&lt;&gt;"",SUM(INDEX(PaymentSchedule3[Interest],1,1):PaymentSchedule3[[#This Row],[Interest]]),"")</f>
        <v/>
      </c>
    </row>
    <row r="230" spans="2:11" ht="18" customHeight="1">
      <c r="B230" s="76" t="str">
        <f ca="1">IF(LoanIsGood,IF(ROW()-ROW(PaymentSchedule3[[#Headers],[Payment Number]])&gt;ScheduledNumberOfPayments,"",ROW()-ROW(PaymentSchedule3[[#Headers],[Payment Number]])),"")</f>
        <v/>
      </c>
      <c r="C230" s="77" t="str">
        <f ca="1">IF(PaymentSchedule3[[#This Row],[Payment Number]]&lt;&gt;"",EOMONTH(LoanStartDate,ROW(PaymentSchedule3[[#This Row],[Payment Number]])-ROW(PaymentSchedule3[[#Headers],[Payment Number]])-2)+DAY(LoanStartDate),"")</f>
        <v/>
      </c>
      <c r="D230" s="78" t="str">
        <f ca="1">IF(PaymentSchedule3[[#This Row],[Payment Number]]&lt;&gt;"",IF(ROW()-ROW(PaymentSchedule3[[#Headers],[Beginning
Balance]])=1,LoanAmount,INDEX(PaymentSchedule3[Ending
Balance],ROW()-ROW(PaymentSchedule3[[#Headers],[Beginning
Balance]])-1)),"")</f>
        <v/>
      </c>
      <c r="E230" s="79" t="str">
        <f ca="1">IF(PaymentSchedule3[[#This Row],[Payment Number]]&lt;&gt;"",ScheduledPayment,"")</f>
        <v/>
      </c>
      <c r="F230"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30"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30" s="78" t="str">
        <f ca="1">IF(PaymentSchedule3[[#This Row],[Payment Number]]&lt;&gt;"",PaymentSchedule3[[#This Row],[Total
Payment]]-PaymentSchedule3[[#This Row],[Interest]],"")</f>
        <v/>
      </c>
      <c r="I230" s="80" t="str">
        <f ca="1">IF(PaymentSchedule3[[#This Row],[Payment Number]]&lt;&gt;"",PaymentSchedule3[[#This Row],[Beginning
Balance]]*(InterestRate/PaymentsPerYear),"")</f>
        <v/>
      </c>
      <c r="J230" s="78" t="str">
        <f ca="1">IF(PaymentSchedule3[[#This Row],[Payment Number]]&lt;&gt;"",IF(PaymentSchedule3[[#This Row],[Scheduled Payment]]+PaymentSchedule3[[#This Row],[Extra
Payment]]&lt;=PaymentSchedule3[[#This Row],[Beginning
Balance]],PaymentSchedule3[[#This Row],[Beginning
Balance]]-PaymentSchedule3[[#This Row],[Principal]],0),"")</f>
        <v/>
      </c>
      <c r="K230" s="80" t="str">
        <f ca="1">IF(PaymentSchedule3[[#This Row],[Payment Number]]&lt;&gt;"",SUM(INDEX(PaymentSchedule3[Interest],1,1):PaymentSchedule3[[#This Row],[Interest]]),"")</f>
        <v/>
      </c>
    </row>
    <row r="231" spans="2:11" ht="18" customHeight="1">
      <c r="B231" s="76" t="str">
        <f ca="1">IF(LoanIsGood,IF(ROW()-ROW(PaymentSchedule3[[#Headers],[Payment Number]])&gt;ScheduledNumberOfPayments,"",ROW()-ROW(PaymentSchedule3[[#Headers],[Payment Number]])),"")</f>
        <v/>
      </c>
      <c r="C231" s="77" t="str">
        <f ca="1">IF(PaymentSchedule3[[#This Row],[Payment Number]]&lt;&gt;"",EOMONTH(LoanStartDate,ROW(PaymentSchedule3[[#This Row],[Payment Number]])-ROW(PaymentSchedule3[[#Headers],[Payment Number]])-2)+DAY(LoanStartDate),"")</f>
        <v/>
      </c>
      <c r="D231" s="78" t="str">
        <f ca="1">IF(PaymentSchedule3[[#This Row],[Payment Number]]&lt;&gt;"",IF(ROW()-ROW(PaymentSchedule3[[#Headers],[Beginning
Balance]])=1,LoanAmount,INDEX(PaymentSchedule3[Ending
Balance],ROW()-ROW(PaymentSchedule3[[#Headers],[Beginning
Balance]])-1)),"")</f>
        <v/>
      </c>
      <c r="E231" s="79" t="str">
        <f ca="1">IF(PaymentSchedule3[[#This Row],[Payment Number]]&lt;&gt;"",ScheduledPayment,"")</f>
        <v/>
      </c>
      <c r="F231"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31"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31" s="78" t="str">
        <f ca="1">IF(PaymentSchedule3[[#This Row],[Payment Number]]&lt;&gt;"",PaymentSchedule3[[#This Row],[Total
Payment]]-PaymentSchedule3[[#This Row],[Interest]],"")</f>
        <v/>
      </c>
      <c r="I231" s="80" t="str">
        <f ca="1">IF(PaymentSchedule3[[#This Row],[Payment Number]]&lt;&gt;"",PaymentSchedule3[[#This Row],[Beginning
Balance]]*(InterestRate/PaymentsPerYear),"")</f>
        <v/>
      </c>
      <c r="J231" s="78" t="str">
        <f ca="1">IF(PaymentSchedule3[[#This Row],[Payment Number]]&lt;&gt;"",IF(PaymentSchedule3[[#This Row],[Scheduled Payment]]+PaymentSchedule3[[#This Row],[Extra
Payment]]&lt;=PaymentSchedule3[[#This Row],[Beginning
Balance]],PaymentSchedule3[[#This Row],[Beginning
Balance]]-PaymentSchedule3[[#This Row],[Principal]],0),"")</f>
        <v/>
      </c>
      <c r="K231" s="80" t="str">
        <f ca="1">IF(PaymentSchedule3[[#This Row],[Payment Number]]&lt;&gt;"",SUM(INDEX(PaymentSchedule3[Interest],1,1):PaymentSchedule3[[#This Row],[Interest]]),"")</f>
        <v/>
      </c>
    </row>
    <row r="232" spans="2:11" ht="18" customHeight="1">
      <c r="B232" s="76" t="str">
        <f ca="1">IF(LoanIsGood,IF(ROW()-ROW(PaymentSchedule3[[#Headers],[Payment Number]])&gt;ScheduledNumberOfPayments,"",ROW()-ROW(PaymentSchedule3[[#Headers],[Payment Number]])),"")</f>
        <v/>
      </c>
      <c r="C232" s="77" t="str">
        <f ca="1">IF(PaymentSchedule3[[#This Row],[Payment Number]]&lt;&gt;"",EOMONTH(LoanStartDate,ROW(PaymentSchedule3[[#This Row],[Payment Number]])-ROW(PaymentSchedule3[[#Headers],[Payment Number]])-2)+DAY(LoanStartDate),"")</f>
        <v/>
      </c>
      <c r="D232" s="78" t="str">
        <f ca="1">IF(PaymentSchedule3[[#This Row],[Payment Number]]&lt;&gt;"",IF(ROW()-ROW(PaymentSchedule3[[#Headers],[Beginning
Balance]])=1,LoanAmount,INDEX(PaymentSchedule3[Ending
Balance],ROW()-ROW(PaymentSchedule3[[#Headers],[Beginning
Balance]])-1)),"")</f>
        <v/>
      </c>
      <c r="E232" s="79" t="str">
        <f ca="1">IF(PaymentSchedule3[[#This Row],[Payment Number]]&lt;&gt;"",ScheduledPayment,"")</f>
        <v/>
      </c>
      <c r="F232"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32"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32" s="78" t="str">
        <f ca="1">IF(PaymentSchedule3[[#This Row],[Payment Number]]&lt;&gt;"",PaymentSchedule3[[#This Row],[Total
Payment]]-PaymentSchedule3[[#This Row],[Interest]],"")</f>
        <v/>
      </c>
      <c r="I232" s="80" t="str">
        <f ca="1">IF(PaymentSchedule3[[#This Row],[Payment Number]]&lt;&gt;"",PaymentSchedule3[[#This Row],[Beginning
Balance]]*(InterestRate/PaymentsPerYear),"")</f>
        <v/>
      </c>
      <c r="J232" s="78" t="str">
        <f ca="1">IF(PaymentSchedule3[[#This Row],[Payment Number]]&lt;&gt;"",IF(PaymentSchedule3[[#This Row],[Scheduled Payment]]+PaymentSchedule3[[#This Row],[Extra
Payment]]&lt;=PaymentSchedule3[[#This Row],[Beginning
Balance]],PaymentSchedule3[[#This Row],[Beginning
Balance]]-PaymentSchedule3[[#This Row],[Principal]],0),"")</f>
        <v/>
      </c>
      <c r="K232" s="80" t="str">
        <f ca="1">IF(PaymentSchedule3[[#This Row],[Payment Number]]&lt;&gt;"",SUM(INDEX(PaymentSchedule3[Interest],1,1):PaymentSchedule3[[#This Row],[Interest]]),"")</f>
        <v/>
      </c>
    </row>
    <row r="233" spans="2:11" ht="18" customHeight="1">
      <c r="B233" s="76" t="str">
        <f ca="1">IF(LoanIsGood,IF(ROW()-ROW(PaymentSchedule3[[#Headers],[Payment Number]])&gt;ScheduledNumberOfPayments,"",ROW()-ROW(PaymentSchedule3[[#Headers],[Payment Number]])),"")</f>
        <v/>
      </c>
      <c r="C233" s="77" t="str">
        <f ca="1">IF(PaymentSchedule3[[#This Row],[Payment Number]]&lt;&gt;"",EOMONTH(LoanStartDate,ROW(PaymentSchedule3[[#This Row],[Payment Number]])-ROW(PaymentSchedule3[[#Headers],[Payment Number]])-2)+DAY(LoanStartDate),"")</f>
        <v/>
      </c>
      <c r="D233" s="78" t="str">
        <f ca="1">IF(PaymentSchedule3[[#This Row],[Payment Number]]&lt;&gt;"",IF(ROW()-ROW(PaymentSchedule3[[#Headers],[Beginning
Balance]])=1,LoanAmount,INDEX(PaymentSchedule3[Ending
Balance],ROW()-ROW(PaymentSchedule3[[#Headers],[Beginning
Balance]])-1)),"")</f>
        <v/>
      </c>
      <c r="E233" s="79" t="str">
        <f ca="1">IF(PaymentSchedule3[[#This Row],[Payment Number]]&lt;&gt;"",ScheduledPayment,"")</f>
        <v/>
      </c>
      <c r="F233"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33"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33" s="78" t="str">
        <f ca="1">IF(PaymentSchedule3[[#This Row],[Payment Number]]&lt;&gt;"",PaymentSchedule3[[#This Row],[Total
Payment]]-PaymentSchedule3[[#This Row],[Interest]],"")</f>
        <v/>
      </c>
      <c r="I233" s="80" t="str">
        <f ca="1">IF(PaymentSchedule3[[#This Row],[Payment Number]]&lt;&gt;"",PaymentSchedule3[[#This Row],[Beginning
Balance]]*(InterestRate/PaymentsPerYear),"")</f>
        <v/>
      </c>
      <c r="J233" s="78" t="str">
        <f ca="1">IF(PaymentSchedule3[[#This Row],[Payment Number]]&lt;&gt;"",IF(PaymentSchedule3[[#This Row],[Scheduled Payment]]+PaymentSchedule3[[#This Row],[Extra
Payment]]&lt;=PaymentSchedule3[[#This Row],[Beginning
Balance]],PaymentSchedule3[[#This Row],[Beginning
Balance]]-PaymentSchedule3[[#This Row],[Principal]],0),"")</f>
        <v/>
      </c>
      <c r="K233" s="80" t="str">
        <f ca="1">IF(PaymentSchedule3[[#This Row],[Payment Number]]&lt;&gt;"",SUM(INDEX(PaymentSchedule3[Interest],1,1):PaymentSchedule3[[#This Row],[Interest]]),"")</f>
        <v/>
      </c>
    </row>
    <row r="234" spans="2:11" ht="18" customHeight="1">
      <c r="B234" s="76" t="str">
        <f ca="1">IF(LoanIsGood,IF(ROW()-ROW(PaymentSchedule3[[#Headers],[Payment Number]])&gt;ScheduledNumberOfPayments,"",ROW()-ROW(PaymentSchedule3[[#Headers],[Payment Number]])),"")</f>
        <v/>
      </c>
      <c r="C234" s="77" t="str">
        <f ca="1">IF(PaymentSchedule3[[#This Row],[Payment Number]]&lt;&gt;"",EOMONTH(LoanStartDate,ROW(PaymentSchedule3[[#This Row],[Payment Number]])-ROW(PaymentSchedule3[[#Headers],[Payment Number]])-2)+DAY(LoanStartDate),"")</f>
        <v/>
      </c>
      <c r="D234" s="78" t="str">
        <f ca="1">IF(PaymentSchedule3[[#This Row],[Payment Number]]&lt;&gt;"",IF(ROW()-ROW(PaymentSchedule3[[#Headers],[Beginning
Balance]])=1,LoanAmount,INDEX(PaymentSchedule3[Ending
Balance],ROW()-ROW(PaymentSchedule3[[#Headers],[Beginning
Balance]])-1)),"")</f>
        <v/>
      </c>
      <c r="E234" s="79" t="str">
        <f ca="1">IF(PaymentSchedule3[[#This Row],[Payment Number]]&lt;&gt;"",ScheduledPayment,"")</f>
        <v/>
      </c>
      <c r="F234"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34"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34" s="78" t="str">
        <f ca="1">IF(PaymentSchedule3[[#This Row],[Payment Number]]&lt;&gt;"",PaymentSchedule3[[#This Row],[Total
Payment]]-PaymentSchedule3[[#This Row],[Interest]],"")</f>
        <v/>
      </c>
      <c r="I234" s="80" t="str">
        <f ca="1">IF(PaymentSchedule3[[#This Row],[Payment Number]]&lt;&gt;"",PaymentSchedule3[[#This Row],[Beginning
Balance]]*(InterestRate/PaymentsPerYear),"")</f>
        <v/>
      </c>
      <c r="J234" s="78" t="str">
        <f ca="1">IF(PaymentSchedule3[[#This Row],[Payment Number]]&lt;&gt;"",IF(PaymentSchedule3[[#This Row],[Scheduled Payment]]+PaymentSchedule3[[#This Row],[Extra
Payment]]&lt;=PaymentSchedule3[[#This Row],[Beginning
Balance]],PaymentSchedule3[[#This Row],[Beginning
Balance]]-PaymentSchedule3[[#This Row],[Principal]],0),"")</f>
        <v/>
      </c>
      <c r="K234" s="80" t="str">
        <f ca="1">IF(PaymentSchedule3[[#This Row],[Payment Number]]&lt;&gt;"",SUM(INDEX(PaymentSchedule3[Interest],1,1):PaymentSchedule3[[#This Row],[Interest]]),"")</f>
        <v/>
      </c>
    </row>
    <row r="235" spans="2:11" ht="18" customHeight="1">
      <c r="B235" s="76" t="str">
        <f ca="1">IF(LoanIsGood,IF(ROW()-ROW(PaymentSchedule3[[#Headers],[Payment Number]])&gt;ScheduledNumberOfPayments,"",ROW()-ROW(PaymentSchedule3[[#Headers],[Payment Number]])),"")</f>
        <v/>
      </c>
      <c r="C235" s="77" t="str">
        <f ca="1">IF(PaymentSchedule3[[#This Row],[Payment Number]]&lt;&gt;"",EOMONTH(LoanStartDate,ROW(PaymentSchedule3[[#This Row],[Payment Number]])-ROW(PaymentSchedule3[[#Headers],[Payment Number]])-2)+DAY(LoanStartDate),"")</f>
        <v/>
      </c>
      <c r="D235" s="78" t="str">
        <f ca="1">IF(PaymentSchedule3[[#This Row],[Payment Number]]&lt;&gt;"",IF(ROW()-ROW(PaymentSchedule3[[#Headers],[Beginning
Balance]])=1,LoanAmount,INDEX(PaymentSchedule3[Ending
Balance],ROW()-ROW(PaymentSchedule3[[#Headers],[Beginning
Balance]])-1)),"")</f>
        <v/>
      </c>
      <c r="E235" s="79" t="str">
        <f ca="1">IF(PaymentSchedule3[[#This Row],[Payment Number]]&lt;&gt;"",ScheduledPayment,"")</f>
        <v/>
      </c>
      <c r="F235"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35"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35" s="78" t="str">
        <f ca="1">IF(PaymentSchedule3[[#This Row],[Payment Number]]&lt;&gt;"",PaymentSchedule3[[#This Row],[Total
Payment]]-PaymentSchedule3[[#This Row],[Interest]],"")</f>
        <v/>
      </c>
      <c r="I235" s="80" t="str">
        <f ca="1">IF(PaymentSchedule3[[#This Row],[Payment Number]]&lt;&gt;"",PaymentSchedule3[[#This Row],[Beginning
Balance]]*(InterestRate/PaymentsPerYear),"")</f>
        <v/>
      </c>
      <c r="J235" s="78" t="str">
        <f ca="1">IF(PaymentSchedule3[[#This Row],[Payment Number]]&lt;&gt;"",IF(PaymentSchedule3[[#This Row],[Scheduled Payment]]+PaymentSchedule3[[#This Row],[Extra
Payment]]&lt;=PaymentSchedule3[[#This Row],[Beginning
Balance]],PaymentSchedule3[[#This Row],[Beginning
Balance]]-PaymentSchedule3[[#This Row],[Principal]],0),"")</f>
        <v/>
      </c>
      <c r="K235" s="80" t="str">
        <f ca="1">IF(PaymentSchedule3[[#This Row],[Payment Number]]&lt;&gt;"",SUM(INDEX(PaymentSchedule3[Interest],1,1):PaymentSchedule3[[#This Row],[Interest]]),"")</f>
        <v/>
      </c>
    </row>
    <row r="236" spans="2:11" ht="18" customHeight="1">
      <c r="B236" s="76" t="str">
        <f ca="1">IF(LoanIsGood,IF(ROW()-ROW(PaymentSchedule3[[#Headers],[Payment Number]])&gt;ScheduledNumberOfPayments,"",ROW()-ROW(PaymentSchedule3[[#Headers],[Payment Number]])),"")</f>
        <v/>
      </c>
      <c r="C236" s="77" t="str">
        <f ca="1">IF(PaymentSchedule3[[#This Row],[Payment Number]]&lt;&gt;"",EOMONTH(LoanStartDate,ROW(PaymentSchedule3[[#This Row],[Payment Number]])-ROW(PaymentSchedule3[[#Headers],[Payment Number]])-2)+DAY(LoanStartDate),"")</f>
        <v/>
      </c>
      <c r="D236" s="78" t="str">
        <f ca="1">IF(PaymentSchedule3[[#This Row],[Payment Number]]&lt;&gt;"",IF(ROW()-ROW(PaymentSchedule3[[#Headers],[Beginning
Balance]])=1,LoanAmount,INDEX(PaymentSchedule3[Ending
Balance],ROW()-ROW(PaymentSchedule3[[#Headers],[Beginning
Balance]])-1)),"")</f>
        <v/>
      </c>
      <c r="E236" s="79" t="str">
        <f ca="1">IF(PaymentSchedule3[[#This Row],[Payment Number]]&lt;&gt;"",ScheduledPayment,"")</f>
        <v/>
      </c>
      <c r="F236"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36"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36" s="78" t="str">
        <f ca="1">IF(PaymentSchedule3[[#This Row],[Payment Number]]&lt;&gt;"",PaymentSchedule3[[#This Row],[Total
Payment]]-PaymentSchedule3[[#This Row],[Interest]],"")</f>
        <v/>
      </c>
      <c r="I236" s="80" t="str">
        <f ca="1">IF(PaymentSchedule3[[#This Row],[Payment Number]]&lt;&gt;"",PaymentSchedule3[[#This Row],[Beginning
Balance]]*(InterestRate/PaymentsPerYear),"")</f>
        <v/>
      </c>
      <c r="J236" s="78" t="str">
        <f ca="1">IF(PaymentSchedule3[[#This Row],[Payment Number]]&lt;&gt;"",IF(PaymentSchedule3[[#This Row],[Scheduled Payment]]+PaymentSchedule3[[#This Row],[Extra
Payment]]&lt;=PaymentSchedule3[[#This Row],[Beginning
Balance]],PaymentSchedule3[[#This Row],[Beginning
Balance]]-PaymentSchedule3[[#This Row],[Principal]],0),"")</f>
        <v/>
      </c>
      <c r="K236" s="80" t="str">
        <f ca="1">IF(PaymentSchedule3[[#This Row],[Payment Number]]&lt;&gt;"",SUM(INDEX(PaymentSchedule3[Interest],1,1):PaymentSchedule3[[#This Row],[Interest]]),"")</f>
        <v/>
      </c>
    </row>
    <row r="237" spans="2:11" ht="18" customHeight="1">
      <c r="B237" s="76" t="str">
        <f ca="1">IF(LoanIsGood,IF(ROW()-ROW(PaymentSchedule3[[#Headers],[Payment Number]])&gt;ScheduledNumberOfPayments,"",ROW()-ROW(PaymentSchedule3[[#Headers],[Payment Number]])),"")</f>
        <v/>
      </c>
      <c r="C237" s="77" t="str">
        <f ca="1">IF(PaymentSchedule3[[#This Row],[Payment Number]]&lt;&gt;"",EOMONTH(LoanStartDate,ROW(PaymentSchedule3[[#This Row],[Payment Number]])-ROW(PaymentSchedule3[[#Headers],[Payment Number]])-2)+DAY(LoanStartDate),"")</f>
        <v/>
      </c>
      <c r="D237" s="78" t="str">
        <f ca="1">IF(PaymentSchedule3[[#This Row],[Payment Number]]&lt;&gt;"",IF(ROW()-ROW(PaymentSchedule3[[#Headers],[Beginning
Balance]])=1,LoanAmount,INDEX(PaymentSchedule3[Ending
Balance],ROW()-ROW(PaymentSchedule3[[#Headers],[Beginning
Balance]])-1)),"")</f>
        <v/>
      </c>
      <c r="E237" s="79" t="str">
        <f ca="1">IF(PaymentSchedule3[[#This Row],[Payment Number]]&lt;&gt;"",ScheduledPayment,"")</f>
        <v/>
      </c>
      <c r="F237"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37"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37" s="78" t="str">
        <f ca="1">IF(PaymentSchedule3[[#This Row],[Payment Number]]&lt;&gt;"",PaymentSchedule3[[#This Row],[Total
Payment]]-PaymentSchedule3[[#This Row],[Interest]],"")</f>
        <v/>
      </c>
      <c r="I237" s="80" t="str">
        <f ca="1">IF(PaymentSchedule3[[#This Row],[Payment Number]]&lt;&gt;"",PaymentSchedule3[[#This Row],[Beginning
Balance]]*(InterestRate/PaymentsPerYear),"")</f>
        <v/>
      </c>
      <c r="J237" s="78" t="str">
        <f ca="1">IF(PaymentSchedule3[[#This Row],[Payment Number]]&lt;&gt;"",IF(PaymentSchedule3[[#This Row],[Scheduled Payment]]+PaymentSchedule3[[#This Row],[Extra
Payment]]&lt;=PaymentSchedule3[[#This Row],[Beginning
Balance]],PaymentSchedule3[[#This Row],[Beginning
Balance]]-PaymentSchedule3[[#This Row],[Principal]],0),"")</f>
        <v/>
      </c>
      <c r="K237" s="80" t="str">
        <f ca="1">IF(PaymentSchedule3[[#This Row],[Payment Number]]&lt;&gt;"",SUM(INDEX(PaymentSchedule3[Interest],1,1):PaymentSchedule3[[#This Row],[Interest]]),"")</f>
        <v/>
      </c>
    </row>
    <row r="238" spans="2:11" ht="18" customHeight="1">
      <c r="B238" s="76" t="str">
        <f ca="1">IF(LoanIsGood,IF(ROW()-ROW(PaymentSchedule3[[#Headers],[Payment Number]])&gt;ScheduledNumberOfPayments,"",ROW()-ROW(PaymentSchedule3[[#Headers],[Payment Number]])),"")</f>
        <v/>
      </c>
      <c r="C238" s="77" t="str">
        <f ca="1">IF(PaymentSchedule3[[#This Row],[Payment Number]]&lt;&gt;"",EOMONTH(LoanStartDate,ROW(PaymentSchedule3[[#This Row],[Payment Number]])-ROW(PaymentSchedule3[[#Headers],[Payment Number]])-2)+DAY(LoanStartDate),"")</f>
        <v/>
      </c>
      <c r="D238" s="78" t="str">
        <f ca="1">IF(PaymentSchedule3[[#This Row],[Payment Number]]&lt;&gt;"",IF(ROW()-ROW(PaymentSchedule3[[#Headers],[Beginning
Balance]])=1,LoanAmount,INDEX(PaymentSchedule3[Ending
Balance],ROW()-ROW(PaymentSchedule3[[#Headers],[Beginning
Balance]])-1)),"")</f>
        <v/>
      </c>
      <c r="E238" s="79" t="str">
        <f ca="1">IF(PaymentSchedule3[[#This Row],[Payment Number]]&lt;&gt;"",ScheduledPayment,"")</f>
        <v/>
      </c>
      <c r="F238"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38"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38" s="78" t="str">
        <f ca="1">IF(PaymentSchedule3[[#This Row],[Payment Number]]&lt;&gt;"",PaymentSchedule3[[#This Row],[Total
Payment]]-PaymentSchedule3[[#This Row],[Interest]],"")</f>
        <v/>
      </c>
      <c r="I238" s="80" t="str">
        <f ca="1">IF(PaymentSchedule3[[#This Row],[Payment Number]]&lt;&gt;"",PaymentSchedule3[[#This Row],[Beginning
Balance]]*(InterestRate/PaymentsPerYear),"")</f>
        <v/>
      </c>
      <c r="J238" s="78" t="str">
        <f ca="1">IF(PaymentSchedule3[[#This Row],[Payment Number]]&lt;&gt;"",IF(PaymentSchedule3[[#This Row],[Scheduled Payment]]+PaymentSchedule3[[#This Row],[Extra
Payment]]&lt;=PaymentSchedule3[[#This Row],[Beginning
Balance]],PaymentSchedule3[[#This Row],[Beginning
Balance]]-PaymentSchedule3[[#This Row],[Principal]],0),"")</f>
        <v/>
      </c>
      <c r="K238" s="80" t="str">
        <f ca="1">IF(PaymentSchedule3[[#This Row],[Payment Number]]&lt;&gt;"",SUM(INDEX(PaymentSchedule3[Interest],1,1):PaymentSchedule3[[#This Row],[Interest]]),"")</f>
        <v/>
      </c>
    </row>
    <row r="239" spans="2:11" ht="18" customHeight="1">
      <c r="B239" s="76" t="str">
        <f ca="1">IF(LoanIsGood,IF(ROW()-ROW(PaymentSchedule3[[#Headers],[Payment Number]])&gt;ScheduledNumberOfPayments,"",ROW()-ROW(PaymentSchedule3[[#Headers],[Payment Number]])),"")</f>
        <v/>
      </c>
      <c r="C239" s="77" t="str">
        <f ca="1">IF(PaymentSchedule3[[#This Row],[Payment Number]]&lt;&gt;"",EOMONTH(LoanStartDate,ROW(PaymentSchedule3[[#This Row],[Payment Number]])-ROW(PaymentSchedule3[[#Headers],[Payment Number]])-2)+DAY(LoanStartDate),"")</f>
        <v/>
      </c>
      <c r="D239" s="78" t="str">
        <f ca="1">IF(PaymentSchedule3[[#This Row],[Payment Number]]&lt;&gt;"",IF(ROW()-ROW(PaymentSchedule3[[#Headers],[Beginning
Balance]])=1,LoanAmount,INDEX(PaymentSchedule3[Ending
Balance],ROW()-ROW(PaymentSchedule3[[#Headers],[Beginning
Balance]])-1)),"")</f>
        <v/>
      </c>
      <c r="E239" s="79" t="str">
        <f ca="1">IF(PaymentSchedule3[[#This Row],[Payment Number]]&lt;&gt;"",ScheduledPayment,"")</f>
        <v/>
      </c>
      <c r="F239"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39"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39" s="78" t="str">
        <f ca="1">IF(PaymentSchedule3[[#This Row],[Payment Number]]&lt;&gt;"",PaymentSchedule3[[#This Row],[Total
Payment]]-PaymentSchedule3[[#This Row],[Interest]],"")</f>
        <v/>
      </c>
      <c r="I239" s="80" t="str">
        <f ca="1">IF(PaymentSchedule3[[#This Row],[Payment Number]]&lt;&gt;"",PaymentSchedule3[[#This Row],[Beginning
Balance]]*(InterestRate/PaymentsPerYear),"")</f>
        <v/>
      </c>
      <c r="J239" s="78" t="str">
        <f ca="1">IF(PaymentSchedule3[[#This Row],[Payment Number]]&lt;&gt;"",IF(PaymentSchedule3[[#This Row],[Scheduled Payment]]+PaymentSchedule3[[#This Row],[Extra
Payment]]&lt;=PaymentSchedule3[[#This Row],[Beginning
Balance]],PaymentSchedule3[[#This Row],[Beginning
Balance]]-PaymentSchedule3[[#This Row],[Principal]],0),"")</f>
        <v/>
      </c>
      <c r="K239" s="80" t="str">
        <f ca="1">IF(PaymentSchedule3[[#This Row],[Payment Number]]&lt;&gt;"",SUM(INDEX(PaymentSchedule3[Interest],1,1):PaymentSchedule3[[#This Row],[Interest]]),"")</f>
        <v/>
      </c>
    </row>
    <row r="240" spans="2:11" ht="18" customHeight="1">
      <c r="B240" s="76" t="str">
        <f ca="1">IF(LoanIsGood,IF(ROW()-ROW(PaymentSchedule3[[#Headers],[Payment Number]])&gt;ScheduledNumberOfPayments,"",ROW()-ROW(PaymentSchedule3[[#Headers],[Payment Number]])),"")</f>
        <v/>
      </c>
      <c r="C240" s="77" t="str">
        <f ca="1">IF(PaymentSchedule3[[#This Row],[Payment Number]]&lt;&gt;"",EOMONTH(LoanStartDate,ROW(PaymentSchedule3[[#This Row],[Payment Number]])-ROW(PaymentSchedule3[[#Headers],[Payment Number]])-2)+DAY(LoanStartDate),"")</f>
        <v/>
      </c>
      <c r="D240" s="78" t="str">
        <f ca="1">IF(PaymentSchedule3[[#This Row],[Payment Number]]&lt;&gt;"",IF(ROW()-ROW(PaymentSchedule3[[#Headers],[Beginning
Balance]])=1,LoanAmount,INDEX(PaymentSchedule3[Ending
Balance],ROW()-ROW(PaymentSchedule3[[#Headers],[Beginning
Balance]])-1)),"")</f>
        <v/>
      </c>
      <c r="E240" s="79" t="str">
        <f ca="1">IF(PaymentSchedule3[[#This Row],[Payment Number]]&lt;&gt;"",ScheduledPayment,"")</f>
        <v/>
      </c>
      <c r="F240"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40"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40" s="78" t="str">
        <f ca="1">IF(PaymentSchedule3[[#This Row],[Payment Number]]&lt;&gt;"",PaymentSchedule3[[#This Row],[Total
Payment]]-PaymentSchedule3[[#This Row],[Interest]],"")</f>
        <v/>
      </c>
      <c r="I240" s="80" t="str">
        <f ca="1">IF(PaymentSchedule3[[#This Row],[Payment Number]]&lt;&gt;"",PaymentSchedule3[[#This Row],[Beginning
Balance]]*(InterestRate/PaymentsPerYear),"")</f>
        <v/>
      </c>
      <c r="J240" s="78" t="str">
        <f ca="1">IF(PaymentSchedule3[[#This Row],[Payment Number]]&lt;&gt;"",IF(PaymentSchedule3[[#This Row],[Scheduled Payment]]+PaymentSchedule3[[#This Row],[Extra
Payment]]&lt;=PaymentSchedule3[[#This Row],[Beginning
Balance]],PaymentSchedule3[[#This Row],[Beginning
Balance]]-PaymentSchedule3[[#This Row],[Principal]],0),"")</f>
        <v/>
      </c>
      <c r="K240" s="80" t="str">
        <f ca="1">IF(PaymentSchedule3[[#This Row],[Payment Number]]&lt;&gt;"",SUM(INDEX(PaymentSchedule3[Interest],1,1):PaymentSchedule3[[#This Row],[Interest]]),"")</f>
        <v/>
      </c>
    </row>
    <row r="241" spans="2:11" ht="18" customHeight="1">
      <c r="B241" s="76" t="str">
        <f ca="1">IF(LoanIsGood,IF(ROW()-ROW(PaymentSchedule3[[#Headers],[Payment Number]])&gt;ScheduledNumberOfPayments,"",ROW()-ROW(PaymentSchedule3[[#Headers],[Payment Number]])),"")</f>
        <v/>
      </c>
      <c r="C241" s="77" t="str">
        <f ca="1">IF(PaymentSchedule3[[#This Row],[Payment Number]]&lt;&gt;"",EOMONTH(LoanStartDate,ROW(PaymentSchedule3[[#This Row],[Payment Number]])-ROW(PaymentSchedule3[[#Headers],[Payment Number]])-2)+DAY(LoanStartDate),"")</f>
        <v/>
      </c>
      <c r="D241" s="78" t="str">
        <f ca="1">IF(PaymentSchedule3[[#This Row],[Payment Number]]&lt;&gt;"",IF(ROW()-ROW(PaymentSchedule3[[#Headers],[Beginning
Balance]])=1,LoanAmount,INDEX(PaymentSchedule3[Ending
Balance],ROW()-ROW(PaymentSchedule3[[#Headers],[Beginning
Balance]])-1)),"")</f>
        <v/>
      </c>
      <c r="E241" s="79" t="str">
        <f ca="1">IF(PaymentSchedule3[[#This Row],[Payment Number]]&lt;&gt;"",ScheduledPayment,"")</f>
        <v/>
      </c>
      <c r="F241"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41"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41" s="78" t="str">
        <f ca="1">IF(PaymentSchedule3[[#This Row],[Payment Number]]&lt;&gt;"",PaymentSchedule3[[#This Row],[Total
Payment]]-PaymentSchedule3[[#This Row],[Interest]],"")</f>
        <v/>
      </c>
      <c r="I241" s="80" t="str">
        <f ca="1">IF(PaymentSchedule3[[#This Row],[Payment Number]]&lt;&gt;"",PaymentSchedule3[[#This Row],[Beginning
Balance]]*(InterestRate/PaymentsPerYear),"")</f>
        <v/>
      </c>
      <c r="J241" s="78" t="str">
        <f ca="1">IF(PaymentSchedule3[[#This Row],[Payment Number]]&lt;&gt;"",IF(PaymentSchedule3[[#This Row],[Scheduled Payment]]+PaymentSchedule3[[#This Row],[Extra
Payment]]&lt;=PaymentSchedule3[[#This Row],[Beginning
Balance]],PaymentSchedule3[[#This Row],[Beginning
Balance]]-PaymentSchedule3[[#This Row],[Principal]],0),"")</f>
        <v/>
      </c>
      <c r="K241" s="80" t="str">
        <f ca="1">IF(PaymentSchedule3[[#This Row],[Payment Number]]&lt;&gt;"",SUM(INDEX(PaymentSchedule3[Interest],1,1):PaymentSchedule3[[#This Row],[Interest]]),"")</f>
        <v/>
      </c>
    </row>
    <row r="242" spans="2:11" ht="18" customHeight="1">
      <c r="B242" s="76" t="str">
        <f ca="1">IF(LoanIsGood,IF(ROW()-ROW(PaymentSchedule3[[#Headers],[Payment Number]])&gt;ScheduledNumberOfPayments,"",ROW()-ROW(PaymentSchedule3[[#Headers],[Payment Number]])),"")</f>
        <v/>
      </c>
      <c r="C242" s="77" t="str">
        <f ca="1">IF(PaymentSchedule3[[#This Row],[Payment Number]]&lt;&gt;"",EOMONTH(LoanStartDate,ROW(PaymentSchedule3[[#This Row],[Payment Number]])-ROW(PaymentSchedule3[[#Headers],[Payment Number]])-2)+DAY(LoanStartDate),"")</f>
        <v/>
      </c>
      <c r="D242" s="78" t="str">
        <f ca="1">IF(PaymentSchedule3[[#This Row],[Payment Number]]&lt;&gt;"",IF(ROW()-ROW(PaymentSchedule3[[#Headers],[Beginning
Balance]])=1,LoanAmount,INDEX(PaymentSchedule3[Ending
Balance],ROW()-ROW(PaymentSchedule3[[#Headers],[Beginning
Balance]])-1)),"")</f>
        <v/>
      </c>
      <c r="E242" s="79" t="str">
        <f ca="1">IF(PaymentSchedule3[[#This Row],[Payment Number]]&lt;&gt;"",ScheduledPayment,"")</f>
        <v/>
      </c>
      <c r="F242"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42"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42" s="78" t="str">
        <f ca="1">IF(PaymentSchedule3[[#This Row],[Payment Number]]&lt;&gt;"",PaymentSchedule3[[#This Row],[Total
Payment]]-PaymentSchedule3[[#This Row],[Interest]],"")</f>
        <v/>
      </c>
      <c r="I242" s="80" t="str">
        <f ca="1">IF(PaymentSchedule3[[#This Row],[Payment Number]]&lt;&gt;"",PaymentSchedule3[[#This Row],[Beginning
Balance]]*(InterestRate/PaymentsPerYear),"")</f>
        <v/>
      </c>
      <c r="J242" s="78" t="str">
        <f ca="1">IF(PaymentSchedule3[[#This Row],[Payment Number]]&lt;&gt;"",IF(PaymentSchedule3[[#This Row],[Scheduled Payment]]+PaymentSchedule3[[#This Row],[Extra
Payment]]&lt;=PaymentSchedule3[[#This Row],[Beginning
Balance]],PaymentSchedule3[[#This Row],[Beginning
Balance]]-PaymentSchedule3[[#This Row],[Principal]],0),"")</f>
        <v/>
      </c>
      <c r="K242" s="80" t="str">
        <f ca="1">IF(PaymentSchedule3[[#This Row],[Payment Number]]&lt;&gt;"",SUM(INDEX(PaymentSchedule3[Interest],1,1):PaymentSchedule3[[#This Row],[Interest]]),"")</f>
        <v/>
      </c>
    </row>
    <row r="243" spans="2:11" ht="18" customHeight="1">
      <c r="B243" s="76" t="str">
        <f ca="1">IF(LoanIsGood,IF(ROW()-ROW(PaymentSchedule3[[#Headers],[Payment Number]])&gt;ScheduledNumberOfPayments,"",ROW()-ROW(PaymentSchedule3[[#Headers],[Payment Number]])),"")</f>
        <v/>
      </c>
      <c r="C243" s="77" t="str">
        <f ca="1">IF(PaymentSchedule3[[#This Row],[Payment Number]]&lt;&gt;"",EOMONTH(LoanStartDate,ROW(PaymentSchedule3[[#This Row],[Payment Number]])-ROW(PaymentSchedule3[[#Headers],[Payment Number]])-2)+DAY(LoanStartDate),"")</f>
        <v/>
      </c>
      <c r="D243" s="78" t="str">
        <f ca="1">IF(PaymentSchedule3[[#This Row],[Payment Number]]&lt;&gt;"",IF(ROW()-ROW(PaymentSchedule3[[#Headers],[Beginning
Balance]])=1,LoanAmount,INDEX(PaymentSchedule3[Ending
Balance],ROW()-ROW(PaymentSchedule3[[#Headers],[Beginning
Balance]])-1)),"")</f>
        <v/>
      </c>
      <c r="E243" s="79" t="str">
        <f ca="1">IF(PaymentSchedule3[[#This Row],[Payment Number]]&lt;&gt;"",ScheduledPayment,"")</f>
        <v/>
      </c>
      <c r="F243"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43"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43" s="78" t="str">
        <f ca="1">IF(PaymentSchedule3[[#This Row],[Payment Number]]&lt;&gt;"",PaymentSchedule3[[#This Row],[Total
Payment]]-PaymentSchedule3[[#This Row],[Interest]],"")</f>
        <v/>
      </c>
      <c r="I243" s="80" t="str">
        <f ca="1">IF(PaymentSchedule3[[#This Row],[Payment Number]]&lt;&gt;"",PaymentSchedule3[[#This Row],[Beginning
Balance]]*(InterestRate/PaymentsPerYear),"")</f>
        <v/>
      </c>
      <c r="J243" s="78" t="str">
        <f ca="1">IF(PaymentSchedule3[[#This Row],[Payment Number]]&lt;&gt;"",IF(PaymentSchedule3[[#This Row],[Scheduled Payment]]+PaymentSchedule3[[#This Row],[Extra
Payment]]&lt;=PaymentSchedule3[[#This Row],[Beginning
Balance]],PaymentSchedule3[[#This Row],[Beginning
Balance]]-PaymentSchedule3[[#This Row],[Principal]],0),"")</f>
        <v/>
      </c>
      <c r="K243" s="80" t="str">
        <f ca="1">IF(PaymentSchedule3[[#This Row],[Payment Number]]&lt;&gt;"",SUM(INDEX(PaymentSchedule3[Interest],1,1):PaymentSchedule3[[#This Row],[Interest]]),"")</f>
        <v/>
      </c>
    </row>
    <row r="244" spans="2:11" ht="18" customHeight="1">
      <c r="B244" s="76" t="str">
        <f ca="1">IF(LoanIsGood,IF(ROW()-ROW(PaymentSchedule3[[#Headers],[Payment Number]])&gt;ScheduledNumberOfPayments,"",ROW()-ROW(PaymentSchedule3[[#Headers],[Payment Number]])),"")</f>
        <v/>
      </c>
      <c r="C244" s="77" t="str">
        <f ca="1">IF(PaymentSchedule3[[#This Row],[Payment Number]]&lt;&gt;"",EOMONTH(LoanStartDate,ROW(PaymentSchedule3[[#This Row],[Payment Number]])-ROW(PaymentSchedule3[[#Headers],[Payment Number]])-2)+DAY(LoanStartDate),"")</f>
        <v/>
      </c>
      <c r="D244" s="78" t="str">
        <f ca="1">IF(PaymentSchedule3[[#This Row],[Payment Number]]&lt;&gt;"",IF(ROW()-ROW(PaymentSchedule3[[#Headers],[Beginning
Balance]])=1,LoanAmount,INDEX(PaymentSchedule3[Ending
Balance],ROW()-ROW(PaymentSchedule3[[#Headers],[Beginning
Balance]])-1)),"")</f>
        <v/>
      </c>
      <c r="E244" s="79" t="str">
        <f ca="1">IF(PaymentSchedule3[[#This Row],[Payment Number]]&lt;&gt;"",ScheduledPayment,"")</f>
        <v/>
      </c>
      <c r="F244"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44"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44" s="78" t="str">
        <f ca="1">IF(PaymentSchedule3[[#This Row],[Payment Number]]&lt;&gt;"",PaymentSchedule3[[#This Row],[Total
Payment]]-PaymentSchedule3[[#This Row],[Interest]],"")</f>
        <v/>
      </c>
      <c r="I244" s="80" t="str">
        <f ca="1">IF(PaymentSchedule3[[#This Row],[Payment Number]]&lt;&gt;"",PaymentSchedule3[[#This Row],[Beginning
Balance]]*(InterestRate/PaymentsPerYear),"")</f>
        <v/>
      </c>
      <c r="J244" s="78" t="str">
        <f ca="1">IF(PaymentSchedule3[[#This Row],[Payment Number]]&lt;&gt;"",IF(PaymentSchedule3[[#This Row],[Scheduled Payment]]+PaymentSchedule3[[#This Row],[Extra
Payment]]&lt;=PaymentSchedule3[[#This Row],[Beginning
Balance]],PaymentSchedule3[[#This Row],[Beginning
Balance]]-PaymentSchedule3[[#This Row],[Principal]],0),"")</f>
        <v/>
      </c>
      <c r="K244" s="80" t="str">
        <f ca="1">IF(PaymentSchedule3[[#This Row],[Payment Number]]&lt;&gt;"",SUM(INDEX(PaymentSchedule3[Interest],1,1):PaymentSchedule3[[#This Row],[Interest]]),"")</f>
        <v/>
      </c>
    </row>
    <row r="245" spans="2:11" ht="18" customHeight="1">
      <c r="B245" s="76" t="str">
        <f ca="1">IF(LoanIsGood,IF(ROW()-ROW(PaymentSchedule3[[#Headers],[Payment Number]])&gt;ScheduledNumberOfPayments,"",ROW()-ROW(PaymentSchedule3[[#Headers],[Payment Number]])),"")</f>
        <v/>
      </c>
      <c r="C245" s="77" t="str">
        <f ca="1">IF(PaymentSchedule3[[#This Row],[Payment Number]]&lt;&gt;"",EOMONTH(LoanStartDate,ROW(PaymentSchedule3[[#This Row],[Payment Number]])-ROW(PaymentSchedule3[[#Headers],[Payment Number]])-2)+DAY(LoanStartDate),"")</f>
        <v/>
      </c>
      <c r="D245" s="78" t="str">
        <f ca="1">IF(PaymentSchedule3[[#This Row],[Payment Number]]&lt;&gt;"",IF(ROW()-ROW(PaymentSchedule3[[#Headers],[Beginning
Balance]])=1,LoanAmount,INDEX(PaymentSchedule3[Ending
Balance],ROW()-ROW(PaymentSchedule3[[#Headers],[Beginning
Balance]])-1)),"")</f>
        <v/>
      </c>
      <c r="E245" s="79" t="str">
        <f ca="1">IF(PaymentSchedule3[[#This Row],[Payment Number]]&lt;&gt;"",ScheduledPayment,"")</f>
        <v/>
      </c>
      <c r="F245"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45"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45" s="78" t="str">
        <f ca="1">IF(PaymentSchedule3[[#This Row],[Payment Number]]&lt;&gt;"",PaymentSchedule3[[#This Row],[Total
Payment]]-PaymentSchedule3[[#This Row],[Interest]],"")</f>
        <v/>
      </c>
      <c r="I245" s="80" t="str">
        <f ca="1">IF(PaymentSchedule3[[#This Row],[Payment Number]]&lt;&gt;"",PaymentSchedule3[[#This Row],[Beginning
Balance]]*(InterestRate/PaymentsPerYear),"")</f>
        <v/>
      </c>
      <c r="J245" s="78" t="str">
        <f ca="1">IF(PaymentSchedule3[[#This Row],[Payment Number]]&lt;&gt;"",IF(PaymentSchedule3[[#This Row],[Scheduled Payment]]+PaymentSchedule3[[#This Row],[Extra
Payment]]&lt;=PaymentSchedule3[[#This Row],[Beginning
Balance]],PaymentSchedule3[[#This Row],[Beginning
Balance]]-PaymentSchedule3[[#This Row],[Principal]],0),"")</f>
        <v/>
      </c>
      <c r="K245" s="80" t="str">
        <f ca="1">IF(PaymentSchedule3[[#This Row],[Payment Number]]&lt;&gt;"",SUM(INDEX(PaymentSchedule3[Interest],1,1):PaymentSchedule3[[#This Row],[Interest]]),"")</f>
        <v/>
      </c>
    </row>
    <row r="246" spans="2:11" ht="18" customHeight="1">
      <c r="B246" s="76" t="str">
        <f ca="1">IF(LoanIsGood,IF(ROW()-ROW(PaymentSchedule3[[#Headers],[Payment Number]])&gt;ScheduledNumberOfPayments,"",ROW()-ROW(PaymentSchedule3[[#Headers],[Payment Number]])),"")</f>
        <v/>
      </c>
      <c r="C246" s="77" t="str">
        <f ca="1">IF(PaymentSchedule3[[#This Row],[Payment Number]]&lt;&gt;"",EOMONTH(LoanStartDate,ROW(PaymentSchedule3[[#This Row],[Payment Number]])-ROW(PaymentSchedule3[[#Headers],[Payment Number]])-2)+DAY(LoanStartDate),"")</f>
        <v/>
      </c>
      <c r="D246" s="78" t="str">
        <f ca="1">IF(PaymentSchedule3[[#This Row],[Payment Number]]&lt;&gt;"",IF(ROW()-ROW(PaymentSchedule3[[#Headers],[Beginning
Balance]])=1,LoanAmount,INDEX(PaymentSchedule3[Ending
Balance],ROW()-ROW(PaymentSchedule3[[#Headers],[Beginning
Balance]])-1)),"")</f>
        <v/>
      </c>
      <c r="E246" s="79" t="str">
        <f ca="1">IF(PaymentSchedule3[[#This Row],[Payment Number]]&lt;&gt;"",ScheduledPayment,"")</f>
        <v/>
      </c>
      <c r="F246"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46"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46" s="78" t="str">
        <f ca="1">IF(PaymentSchedule3[[#This Row],[Payment Number]]&lt;&gt;"",PaymentSchedule3[[#This Row],[Total
Payment]]-PaymentSchedule3[[#This Row],[Interest]],"")</f>
        <v/>
      </c>
      <c r="I246" s="80" t="str">
        <f ca="1">IF(PaymentSchedule3[[#This Row],[Payment Number]]&lt;&gt;"",PaymentSchedule3[[#This Row],[Beginning
Balance]]*(InterestRate/PaymentsPerYear),"")</f>
        <v/>
      </c>
      <c r="J246" s="78" t="str">
        <f ca="1">IF(PaymentSchedule3[[#This Row],[Payment Number]]&lt;&gt;"",IF(PaymentSchedule3[[#This Row],[Scheduled Payment]]+PaymentSchedule3[[#This Row],[Extra
Payment]]&lt;=PaymentSchedule3[[#This Row],[Beginning
Balance]],PaymentSchedule3[[#This Row],[Beginning
Balance]]-PaymentSchedule3[[#This Row],[Principal]],0),"")</f>
        <v/>
      </c>
      <c r="K246" s="80" t="str">
        <f ca="1">IF(PaymentSchedule3[[#This Row],[Payment Number]]&lt;&gt;"",SUM(INDEX(PaymentSchedule3[Interest],1,1):PaymentSchedule3[[#This Row],[Interest]]),"")</f>
        <v/>
      </c>
    </row>
    <row r="247" spans="2:11" ht="18" customHeight="1">
      <c r="B247" s="76" t="str">
        <f ca="1">IF(LoanIsGood,IF(ROW()-ROW(PaymentSchedule3[[#Headers],[Payment Number]])&gt;ScheduledNumberOfPayments,"",ROW()-ROW(PaymentSchedule3[[#Headers],[Payment Number]])),"")</f>
        <v/>
      </c>
      <c r="C247" s="77" t="str">
        <f ca="1">IF(PaymentSchedule3[[#This Row],[Payment Number]]&lt;&gt;"",EOMONTH(LoanStartDate,ROW(PaymentSchedule3[[#This Row],[Payment Number]])-ROW(PaymentSchedule3[[#Headers],[Payment Number]])-2)+DAY(LoanStartDate),"")</f>
        <v/>
      </c>
      <c r="D247" s="78" t="str">
        <f ca="1">IF(PaymentSchedule3[[#This Row],[Payment Number]]&lt;&gt;"",IF(ROW()-ROW(PaymentSchedule3[[#Headers],[Beginning
Balance]])=1,LoanAmount,INDEX(PaymentSchedule3[Ending
Balance],ROW()-ROW(PaymentSchedule3[[#Headers],[Beginning
Balance]])-1)),"")</f>
        <v/>
      </c>
      <c r="E247" s="79" t="str">
        <f ca="1">IF(PaymentSchedule3[[#This Row],[Payment Number]]&lt;&gt;"",ScheduledPayment,"")</f>
        <v/>
      </c>
      <c r="F247"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47"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47" s="78" t="str">
        <f ca="1">IF(PaymentSchedule3[[#This Row],[Payment Number]]&lt;&gt;"",PaymentSchedule3[[#This Row],[Total
Payment]]-PaymentSchedule3[[#This Row],[Interest]],"")</f>
        <v/>
      </c>
      <c r="I247" s="80" t="str">
        <f ca="1">IF(PaymentSchedule3[[#This Row],[Payment Number]]&lt;&gt;"",PaymentSchedule3[[#This Row],[Beginning
Balance]]*(InterestRate/PaymentsPerYear),"")</f>
        <v/>
      </c>
      <c r="J247" s="78" t="str">
        <f ca="1">IF(PaymentSchedule3[[#This Row],[Payment Number]]&lt;&gt;"",IF(PaymentSchedule3[[#This Row],[Scheduled Payment]]+PaymentSchedule3[[#This Row],[Extra
Payment]]&lt;=PaymentSchedule3[[#This Row],[Beginning
Balance]],PaymentSchedule3[[#This Row],[Beginning
Balance]]-PaymentSchedule3[[#This Row],[Principal]],0),"")</f>
        <v/>
      </c>
      <c r="K247" s="80" t="str">
        <f ca="1">IF(PaymentSchedule3[[#This Row],[Payment Number]]&lt;&gt;"",SUM(INDEX(PaymentSchedule3[Interest],1,1):PaymentSchedule3[[#This Row],[Interest]]),"")</f>
        <v/>
      </c>
    </row>
    <row r="248" spans="2:11" ht="18" customHeight="1">
      <c r="B248" s="76" t="str">
        <f ca="1">IF(LoanIsGood,IF(ROW()-ROW(PaymentSchedule3[[#Headers],[Payment Number]])&gt;ScheduledNumberOfPayments,"",ROW()-ROW(PaymentSchedule3[[#Headers],[Payment Number]])),"")</f>
        <v/>
      </c>
      <c r="C248" s="77" t="str">
        <f ca="1">IF(PaymentSchedule3[[#This Row],[Payment Number]]&lt;&gt;"",EOMONTH(LoanStartDate,ROW(PaymentSchedule3[[#This Row],[Payment Number]])-ROW(PaymentSchedule3[[#Headers],[Payment Number]])-2)+DAY(LoanStartDate),"")</f>
        <v/>
      </c>
      <c r="D248" s="78" t="str">
        <f ca="1">IF(PaymentSchedule3[[#This Row],[Payment Number]]&lt;&gt;"",IF(ROW()-ROW(PaymentSchedule3[[#Headers],[Beginning
Balance]])=1,LoanAmount,INDEX(PaymentSchedule3[Ending
Balance],ROW()-ROW(PaymentSchedule3[[#Headers],[Beginning
Balance]])-1)),"")</f>
        <v/>
      </c>
      <c r="E248" s="79" t="str">
        <f ca="1">IF(PaymentSchedule3[[#This Row],[Payment Number]]&lt;&gt;"",ScheduledPayment,"")</f>
        <v/>
      </c>
      <c r="F248"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48"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48" s="78" t="str">
        <f ca="1">IF(PaymentSchedule3[[#This Row],[Payment Number]]&lt;&gt;"",PaymentSchedule3[[#This Row],[Total
Payment]]-PaymentSchedule3[[#This Row],[Interest]],"")</f>
        <v/>
      </c>
      <c r="I248" s="80" t="str">
        <f ca="1">IF(PaymentSchedule3[[#This Row],[Payment Number]]&lt;&gt;"",PaymentSchedule3[[#This Row],[Beginning
Balance]]*(InterestRate/PaymentsPerYear),"")</f>
        <v/>
      </c>
      <c r="J248" s="78" t="str">
        <f ca="1">IF(PaymentSchedule3[[#This Row],[Payment Number]]&lt;&gt;"",IF(PaymentSchedule3[[#This Row],[Scheduled Payment]]+PaymentSchedule3[[#This Row],[Extra
Payment]]&lt;=PaymentSchedule3[[#This Row],[Beginning
Balance]],PaymentSchedule3[[#This Row],[Beginning
Balance]]-PaymentSchedule3[[#This Row],[Principal]],0),"")</f>
        <v/>
      </c>
      <c r="K248" s="80" t="str">
        <f ca="1">IF(PaymentSchedule3[[#This Row],[Payment Number]]&lt;&gt;"",SUM(INDEX(PaymentSchedule3[Interest],1,1):PaymentSchedule3[[#This Row],[Interest]]),"")</f>
        <v/>
      </c>
    </row>
    <row r="249" spans="2:11" ht="18" customHeight="1">
      <c r="B249" s="76" t="str">
        <f ca="1">IF(LoanIsGood,IF(ROW()-ROW(PaymentSchedule3[[#Headers],[Payment Number]])&gt;ScheduledNumberOfPayments,"",ROW()-ROW(PaymentSchedule3[[#Headers],[Payment Number]])),"")</f>
        <v/>
      </c>
      <c r="C249" s="77" t="str">
        <f ca="1">IF(PaymentSchedule3[[#This Row],[Payment Number]]&lt;&gt;"",EOMONTH(LoanStartDate,ROW(PaymentSchedule3[[#This Row],[Payment Number]])-ROW(PaymentSchedule3[[#Headers],[Payment Number]])-2)+DAY(LoanStartDate),"")</f>
        <v/>
      </c>
      <c r="D249" s="78" t="str">
        <f ca="1">IF(PaymentSchedule3[[#This Row],[Payment Number]]&lt;&gt;"",IF(ROW()-ROW(PaymentSchedule3[[#Headers],[Beginning
Balance]])=1,LoanAmount,INDEX(PaymentSchedule3[Ending
Balance],ROW()-ROW(PaymentSchedule3[[#Headers],[Beginning
Balance]])-1)),"")</f>
        <v/>
      </c>
      <c r="E249" s="79" t="str">
        <f ca="1">IF(PaymentSchedule3[[#This Row],[Payment Number]]&lt;&gt;"",ScheduledPayment,"")</f>
        <v/>
      </c>
      <c r="F249"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49"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49" s="78" t="str">
        <f ca="1">IF(PaymentSchedule3[[#This Row],[Payment Number]]&lt;&gt;"",PaymentSchedule3[[#This Row],[Total
Payment]]-PaymentSchedule3[[#This Row],[Interest]],"")</f>
        <v/>
      </c>
      <c r="I249" s="80" t="str">
        <f ca="1">IF(PaymentSchedule3[[#This Row],[Payment Number]]&lt;&gt;"",PaymentSchedule3[[#This Row],[Beginning
Balance]]*(InterestRate/PaymentsPerYear),"")</f>
        <v/>
      </c>
      <c r="J249" s="78" t="str">
        <f ca="1">IF(PaymentSchedule3[[#This Row],[Payment Number]]&lt;&gt;"",IF(PaymentSchedule3[[#This Row],[Scheduled Payment]]+PaymentSchedule3[[#This Row],[Extra
Payment]]&lt;=PaymentSchedule3[[#This Row],[Beginning
Balance]],PaymentSchedule3[[#This Row],[Beginning
Balance]]-PaymentSchedule3[[#This Row],[Principal]],0),"")</f>
        <v/>
      </c>
      <c r="K249" s="80" t="str">
        <f ca="1">IF(PaymentSchedule3[[#This Row],[Payment Number]]&lt;&gt;"",SUM(INDEX(PaymentSchedule3[Interest],1,1):PaymentSchedule3[[#This Row],[Interest]]),"")</f>
        <v/>
      </c>
    </row>
    <row r="250" spans="2:11" ht="18" customHeight="1">
      <c r="B250" s="76" t="str">
        <f ca="1">IF(LoanIsGood,IF(ROW()-ROW(PaymentSchedule3[[#Headers],[Payment Number]])&gt;ScheduledNumberOfPayments,"",ROW()-ROW(PaymentSchedule3[[#Headers],[Payment Number]])),"")</f>
        <v/>
      </c>
      <c r="C250" s="77" t="str">
        <f ca="1">IF(PaymentSchedule3[[#This Row],[Payment Number]]&lt;&gt;"",EOMONTH(LoanStartDate,ROW(PaymentSchedule3[[#This Row],[Payment Number]])-ROW(PaymentSchedule3[[#Headers],[Payment Number]])-2)+DAY(LoanStartDate),"")</f>
        <v/>
      </c>
      <c r="D250" s="78" t="str">
        <f ca="1">IF(PaymentSchedule3[[#This Row],[Payment Number]]&lt;&gt;"",IF(ROW()-ROW(PaymentSchedule3[[#Headers],[Beginning
Balance]])=1,LoanAmount,INDEX(PaymentSchedule3[Ending
Balance],ROW()-ROW(PaymentSchedule3[[#Headers],[Beginning
Balance]])-1)),"")</f>
        <v/>
      </c>
      <c r="E250" s="79" t="str">
        <f ca="1">IF(PaymentSchedule3[[#This Row],[Payment Number]]&lt;&gt;"",ScheduledPayment,"")</f>
        <v/>
      </c>
      <c r="F250"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50"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50" s="78" t="str">
        <f ca="1">IF(PaymentSchedule3[[#This Row],[Payment Number]]&lt;&gt;"",PaymentSchedule3[[#This Row],[Total
Payment]]-PaymentSchedule3[[#This Row],[Interest]],"")</f>
        <v/>
      </c>
      <c r="I250" s="80" t="str">
        <f ca="1">IF(PaymentSchedule3[[#This Row],[Payment Number]]&lt;&gt;"",PaymentSchedule3[[#This Row],[Beginning
Balance]]*(InterestRate/PaymentsPerYear),"")</f>
        <v/>
      </c>
      <c r="J250" s="78" t="str">
        <f ca="1">IF(PaymentSchedule3[[#This Row],[Payment Number]]&lt;&gt;"",IF(PaymentSchedule3[[#This Row],[Scheduled Payment]]+PaymentSchedule3[[#This Row],[Extra
Payment]]&lt;=PaymentSchedule3[[#This Row],[Beginning
Balance]],PaymentSchedule3[[#This Row],[Beginning
Balance]]-PaymentSchedule3[[#This Row],[Principal]],0),"")</f>
        <v/>
      </c>
      <c r="K250" s="80" t="str">
        <f ca="1">IF(PaymentSchedule3[[#This Row],[Payment Number]]&lt;&gt;"",SUM(INDEX(PaymentSchedule3[Interest],1,1):PaymentSchedule3[[#This Row],[Interest]]),"")</f>
        <v/>
      </c>
    </row>
    <row r="251" spans="2:11" ht="18" customHeight="1">
      <c r="B251" s="76" t="str">
        <f ca="1">IF(LoanIsGood,IF(ROW()-ROW(PaymentSchedule3[[#Headers],[Payment Number]])&gt;ScheduledNumberOfPayments,"",ROW()-ROW(PaymentSchedule3[[#Headers],[Payment Number]])),"")</f>
        <v/>
      </c>
      <c r="C251" s="77" t="str">
        <f ca="1">IF(PaymentSchedule3[[#This Row],[Payment Number]]&lt;&gt;"",EOMONTH(LoanStartDate,ROW(PaymentSchedule3[[#This Row],[Payment Number]])-ROW(PaymentSchedule3[[#Headers],[Payment Number]])-2)+DAY(LoanStartDate),"")</f>
        <v/>
      </c>
      <c r="D251" s="78" t="str">
        <f ca="1">IF(PaymentSchedule3[[#This Row],[Payment Number]]&lt;&gt;"",IF(ROW()-ROW(PaymentSchedule3[[#Headers],[Beginning
Balance]])=1,LoanAmount,INDEX(PaymentSchedule3[Ending
Balance],ROW()-ROW(PaymentSchedule3[[#Headers],[Beginning
Balance]])-1)),"")</f>
        <v/>
      </c>
      <c r="E251" s="79" t="str">
        <f ca="1">IF(PaymentSchedule3[[#This Row],[Payment Number]]&lt;&gt;"",ScheduledPayment,"")</f>
        <v/>
      </c>
      <c r="F251"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51"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51" s="78" t="str">
        <f ca="1">IF(PaymentSchedule3[[#This Row],[Payment Number]]&lt;&gt;"",PaymentSchedule3[[#This Row],[Total
Payment]]-PaymentSchedule3[[#This Row],[Interest]],"")</f>
        <v/>
      </c>
      <c r="I251" s="80" t="str">
        <f ca="1">IF(PaymentSchedule3[[#This Row],[Payment Number]]&lt;&gt;"",PaymentSchedule3[[#This Row],[Beginning
Balance]]*(InterestRate/PaymentsPerYear),"")</f>
        <v/>
      </c>
      <c r="J251" s="78" t="str">
        <f ca="1">IF(PaymentSchedule3[[#This Row],[Payment Number]]&lt;&gt;"",IF(PaymentSchedule3[[#This Row],[Scheduled Payment]]+PaymentSchedule3[[#This Row],[Extra
Payment]]&lt;=PaymentSchedule3[[#This Row],[Beginning
Balance]],PaymentSchedule3[[#This Row],[Beginning
Balance]]-PaymentSchedule3[[#This Row],[Principal]],0),"")</f>
        <v/>
      </c>
      <c r="K251" s="80" t="str">
        <f ca="1">IF(PaymentSchedule3[[#This Row],[Payment Number]]&lt;&gt;"",SUM(INDEX(PaymentSchedule3[Interest],1,1):PaymentSchedule3[[#This Row],[Interest]]),"")</f>
        <v/>
      </c>
    </row>
    <row r="252" spans="2:11" ht="18" customHeight="1">
      <c r="B252" s="76" t="str">
        <f ca="1">IF(LoanIsGood,IF(ROW()-ROW(PaymentSchedule3[[#Headers],[Payment Number]])&gt;ScheduledNumberOfPayments,"",ROW()-ROW(PaymentSchedule3[[#Headers],[Payment Number]])),"")</f>
        <v/>
      </c>
      <c r="C252" s="77" t="str">
        <f ca="1">IF(PaymentSchedule3[[#This Row],[Payment Number]]&lt;&gt;"",EOMONTH(LoanStartDate,ROW(PaymentSchedule3[[#This Row],[Payment Number]])-ROW(PaymentSchedule3[[#Headers],[Payment Number]])-2)+DAY(LoanStartDate),"")</f>
        <v/>
      </c>
      <c r="D252" s="78" t="str">
        <f ca="1">IF(PaymentSchedule3[[#This Row],[Payment Number]]&lt;&gt;"",IF(ROW()-ROW(PaymentSchedule3[[#Headers],[Beginning
Balance]])=1,LoanAmount,INDEX(PaymentSchedule3[Ending
Balance],ROW()-ROW(PaymentSchedule3[[#Headers],[Beginning
Balance]])-1)),"")</f>
        <v/>
      </c>
      <c r="E252" s="79" t="str">
        <f ca="1">IF(PaymentSchedule3[[#This Row],[Payment Number]]&lt;&gt;"",ScheduledPayment,"")</f>
        <v/>
      </c>
      <c r="F252"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52"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52" s="78" t="str">
        <f ca="1">IF(PaymentSchedule3[[#This Row],[Payment Number]]&lt;&gt;"",PaymentSchedule3[[#This Row],[Total
Payment]]-PaymentSchedule3[[#This Row],[Interest]],"")</f>
        <v/>
      </c>
      <c r="I252" s="80" t="str">
        <f ca="1">IF(PaymentSchedule3[[#This Row],[Payment Number]]&lt;&gt;"",PaymentSchedule3[[#This Row],[Beginning
Balance]]*(InterestRate/PaymentsPerYear),"")</f>
        <v/>
      </c>
      <c r="J252" s="78" t="str">
        <f ca="1">IF(PaymentSchedule3[[#This Row],[Payment Number]]&lt;&gt;"",IF(PaymentSchedule3[[#This Row],[Scheduled Payment]]+PaymentSchedule3[[#This Row],[Extra
Payment]]&lt;=PaymentSchedule3[[#This Row],[Beginning
Balance]],PaymentSchedule3[[#This Row],[Beginning
Balance]]-PaymentSchedule3[[#This Row],[Principal]],0),"")</f>
        <v/>
      </c>
      <c r="K252" s="80" t="str">
        <f ca="1">IF(PaymentSchedule3[[#This Row],[Payment Number]]&lt;&gt;"",SUM(INDEX(PaymentSchedule3[Interest],1,1):PaymentSchedule3[[#This Row],[Interest]]),"")</f>
        <v/>
      </c>
    </row>
    <row r="253" spans="2:11" ht="18" customHeight="1">
      <c r="B253" s="76" t="str">
        <f ca="1">IF(LoanIsGood,IF(ROW()-ROW(PaymentSchedule3[[#Headers],[Payment Number]])&gt;ScheduledNumberOfPayments,"",ROW()-ROW(PaymentSchedule3[[#Headers],[Payment Number]])),"")</f>
        <v/>
      </c>
      <c r="C253" s="77" t="str">
        <f ca="1">IF(PaymentSchedule3[[#This Row],[Payment Number]]&lt;&gt;"",EOMONTH(LoanStartDate,ROW(PaymentSchedule3[[#This Row],[Payment Number]])-ROW(PaymentSchedule3[[#Headers],[Payment Number]])-2)+DAY(LoanStartDate),"")</f>
        <v/>
      </c>
      <c r="D253" s="78" t="str">
        <f ca="1">IF(PaymentSchedule3[[#This Row],[Payment Number]]&lt;&gt;"",IF(ROW()-ROW(PaymentSchedule3[[#Headers],[Beginning
Balance]])=1,LoanAmount,INDEX(PaymentSchedule3[Ending
Balance],ROW()-ROW(PaymentSchedule3[[#Headers],[Beginning
Balance]])-1)),"")</f>
        <v/>
      </c>
      <c r="E253" s="79" t="str">
        <f ca="1">IF(PaymentSchedule3[[#This Row],[Payment Number]]&lt;&gt;"",ScheduledPayment,"")</f>
        <v/>
      </c>
      <c r="F253"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53"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53" s="78" t="str">
        <f ca="1">IF(PaymentSchedule3[[#This Row],[Payment Number]]&lt;&gt;"",PaymentSchedule3[[#This Row],[Total
Payment]]-PaymentSchedule3[[#This Row],[Interest]],"")</f>
        <v/>
      </c>
      <c r="I253" s="80" t="str">
        <f ca="1">IF(PaymentSchedule3[[#This Row],[Payment Number]]&lt;&gt;"",PaymentSchedule3[[#This Row],[Beginning
Balance]]*(InterestRate/PaymentsPerYear),"")</f>
        <v/>
      </c>
      <c r="J253" s="78" t="str">
        <f ca="1">IF(PaymentSchedule3[[#This Row],[Payment Number]]&lt;&gt;"",IF(PaymentSchedule3[[#This Row],[Scheduled Payment]]+PaymentSchedule3[[#This Row],[Extra
Payment]]&lt;=PaymentSchedule3[[#This Row],[Beginning
Balance]],PaymentSchedule3[[#This Row],[Beginning
Balance]]-PaymentSchedule3[[#This Row],[Principal]],0),"")</f>
        <v/>
      </c>
      <c r="K253" s="80" t="str">
        <f ca="1">IF(PaymentSchedule3[[#This Row],[Payment Number]]&lt;&gt;"",SUM(INDEX(PaymentSchedule3[Interest],1,1):PaymentSchedule3[[#This Row],[Interest]]),"")</f>
        <v/>
      </c>
    </row>
    <row r="254" spans="2:11" ht="18" customHeight="1">
      <c r="B254" s="76" t="str">
        <f ca="1">IF(LoanIsGood,IF(ROW()-ROW(PaymentSchedule3[[#Headers],[Payment Number]])&gt;ScheduledNumberOfPayments,"",ROW()-ROW(PaymentSchedule3[[#Headers],[Payment Number]])),"")</f>
        <v/>
      </c>
      <c r="C254" s="77" t="str">
        <f ca="1">IF(PaymentSchedule3[[#This Row],[Payment Number]]&lt;&gt;"",EOMONTH(LoanStartDate,ROW(PaymentSchedule3[[#This Row],[Payment Number]])-ROW(PaymentSchedule3[[#Headers],[Payment Number]])-2)+DAY(LoanStartDate),"")</f>
        <v/>
      </c>
      <c r="D254" s="78" t="str">
        <f ca="1">IF(PaymentSchedule3[[#This Row],[Payment Number]]&lt;&gt;"",IF(ROW()-ROW(PaymentSchedule3[[#Headers],[Beginning
Balance]])=1,LoanAmount,INDEX(PaymentSchedule3[Ending
Balance],ROW()-ROW(PaymentSchedule3[[#Headers],[Beginning
Balance]])-1)),"")</f>
        <v/>
      </c>
      <c r="E254" s="79" t="str">
        <f ca="1">IF(PaymentSchedule3[[#This Row],[Payment Number]]&lt;&gt;"",ScheduledPayment,"")</f>
        <v/>
      </c>
      <c r="F254"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54"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54" s="78" t="str">
        <f ca="1">IF(PaymentSchedule3[[#This Row],[Payment Number]]&lt;&gt;"",PaymentSchedule3[[#This Row],[Total
Payment]]-PaymentSchedule3[[#This Row],[Interest]],"")</f>
        <v/>
      </c>
      <c r="I254" s="80" t="str">
        <f ca="1">IF(PaymentSchedule3[[#This Row],[Payment Number]]&lt;&gt;"",PaymentSchedule3[[#This Row],[Beginning
Balance]]*(InterestRate/PaymentsPerYear),"")</f>
        <v/>
      </c>
      <c r="J254" s="78" t="str">
        <f ca="1">IF(PaymentSchedule3[[#This Row],[Payment Number]]&lt;&gt;"",IF(PaymentSchedule3[[#This Row],[Scheduled Payment]]+PaymentSchedule3[[#This Row],[Extra
Payment]]&lt;=PaymentSchedule3[[#This Row],[Beginning
Balance]],PaymentSchedule3[[#This Row],[Beginning
Balance]]-PaymentSchedule3[[#This Row],[Principal]],0),"")</f>
        <v/>
      </c>
      <c r="K254" s="80" t="str">
        <f ca="1">IF(PaymentSchedule3[[#This Row],[Payment Number]]&lt;&gt;"",SUM(INDEX(PaymentSchedule3[Interest],1,1):PaymentSchedule3[[#This Row],[Interest]]),"")</f>
        <v/>
      </c>
    </row>
    <row r="255" spans="2:11" ht="18" customHeight="1">
      <c r="B255" s="76" t="str">
        <f ca="1">IF(LoanIsGood,IF(ROW()-ROW(PaymentSchedule3[[#Headers],[Payment Number]])&gt;ScheduledNumberOfPayments,"",ROW()-ROW(PaymentSchedule3[[#Headers],[Payment Number]])),"")</f>
        <v/>
      </c>
      <c r="C255" s="77" t="str">
        <f ca="1">IF(PaymentSchedule3[[#This Row],[Payment Number]]&lt;&gt;"",EOMONTH(LoanStartDate,ROW(PaymentSchedule3[[#This Row],[Payment Number]])-ROW(PaymentSchedule3[[#Headers],[Payment Number]])-2)+DAY(LoanStartDate),"")</f>
        <v/>
      </c>
      <c r="D255" s="78" t="str">
        <f ca="1">IF(PaymentSchedule3[[#This Row],[Payment Number]]&lt;&gt;"",IF(ROW()-ROW(PaymentSchedule3[[#Headers],[Beginning
Balance]])=1,LoanAmount,INDEX(PaymentSchedule3[Ending
Balance],ROW()-ROW(PaymentSchedule3[[#Headers],[Beginning
Balance]])-1)),"")</f>
        <v/>
      </c>
      <c r="E255" s="79" t="str">
        <f ca="1">IF(PaymentSchedule3[[#This Row],[Payment Number]]&lt;&gt;"",ScheduledPayment,"")</f>
        <v/>
      </c>
      <c r="F255"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55"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55" s="78" t="str">
        <f ca="1">IF(PaymentSchedule3[[#This Row],[Payment Number]]&lt;&gt;"",PaymentSchedule3[[#This Row],[Total
Payment]]-PaymentSchedule3[[#This Row],[Interest]],"")</f>
        <v/>
      </c>
      <c r="I255" s="80" t="str">
        <f ca="1">IF(PaymentSchedule3[[#This Row],[Payment Number]]&lt;&gt;"",PaymentSchedule3[[#This Row],[Beginning
Balance]]*(InterestRate/PaymentsPerYear),"")</f>
        <v/>
      </c>
      <c r="J255" s="78" t="str">
        <f ca="1">IF(PaymentSchedule3[[#This Row],[Payment Number]]&lt;&gt;"",IF(PaymentSchedule3[[#This Row],[Scheduled Payment]]+PaymentSchedule3[[#This Row],[Extra
Payment]]&lt;=PaymentSchedule3[[#This Row],[Beginning
Balance]],PaymentSchedule3[[#This Row],[Beginning
Balance]]-PaymentSchedule3[[#This Row],[Principal]],0),"")</f>
        <v/>
      </c>
      <c r="K255" s="80" t="str">
        <f ca="1">IF(PaymentSchedule3[[#This Row],[Payment Number]]&lt;&gt;"",SUM(INDEX(PaymentSchedule3[Interest],1,1):PaymentSchedule3[[#This Row],[Interest]]),"")</f>
        <v/>
      </c>
    </row>
    <row r="256" spans="2:11" ht="18" customHeight="1">
      <c r="B256" s="76" t="str">
        <f ca="1">IF(LoanIsGood,IF(ROW()-ROW(PaymentSchedule3[[#Headers],[Payment Number]])&gt;ScheduledNumberOfPayments,"",ROW()-ROW(PaymentSchedule3[[#Headers],[Payment Number]])),"")</f>
        <v/>
      </c>
      <c r="C256" s="77" t="str">
        <f ca="1">IF(PaymentSchedule3[[#This Row],[Payment Number]]&lt;&gt;"",EOMONTH(LoanStartDate,ROW(PaymentSchedule3[[#This Row],[Payment Number]])-ROW(PaymentSchedule3[[#Headers],[Payment Number]])-2)+DAY(LoanStartDate),"")</f>
        <v/>
      </c>
      <c r="D256" s="78" t="str">
        <f ca="1">IF(PaymentSchedule3[[#This Row],[Payment Number]]&lt;&gt;"",IF(ROW()-ROW(PaymentSchedule3[[#Headers],[Beginning
Balance]])=1,LoanAmount,INDEX(PaymentSchedule3[Ending
Balance],ROW()-ROW(PaymentSchedule3[[#Headers],[Beginning
Balance]])-1)),"")</f>
        <v/>
      </c>
      <c r="E256" s="79" t="str">
        <f ca="1">IF(PaymentSchedule3[[#This Row],[Payment Number]]&lt;&gt;"",ScheduledPayment,"")</f>
        <v/>
      </c>
      <c r="F256"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56"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56" s="78" t="str">
        <f ca="1">IF(PaymentSchedule3[[#This Row],[Payment Number]]&lt;&gt;"",PaymentSchedule3[[#This Row],[Total
Payment]]-PaymentSchedule3[[#This Row],[Interest]],"")</f>
        <v/>
      </c>
      <c r="I256" s="80" t="str">
        <f ca="1">IF(PaymentSchedule3[[#This Row],[Payment Number]]&lt;&gt;"",PaymentSchedule3[[#This Row],[Beginning
Balance]]*(InterestRate/PaymentsPerYear),"")</f>
        <v/>
      </c>
      <c r="J256" s="78" t="str">
        <f ca="1">IF(PaymentSchedule3[[#This Row],[Payment Number]]&lt;&gt;"",IF(PaymentSchedule3[[#This Row],[Scheduled Payment]]+PaymentSchedule3[[#This Row],[Extra
Payment]]&lt;=PaymentSchedule3[[#This Row],[Beginning
Balance]],PaymentSchedule3[[#This Row],[Beginning
Balance]]-PaymentSchedule3[[#This Row],[Principal]],0),"")</f>
        <v/>
      </c>
      <c r="K256" s="80" t="str">
        <f ca="1">IF(PaymentSchedule3[[#This Row],[Payment Number]]&lt;&gt;"",SUM(INDEX(PaymentSchedule3[Interest],1,1):PaymentSchedule3[[#This Row],[Interest]]),"")</f>
        <v/>
      </c>
    </row>
    <row r="257" spans="2:11" ht="18" customHeight="1">
      <c r="B257" s="76" t="str">
        <f ca="1">IF(LoanIsGood,IF(ROW()-ROW(PaymentSchedule3[[#Headers],[Payment Number]])&gt;ScheduledNumberOfPayments,"",ROW()-ROW(PaymentSchedule3[[#Headers],[Payment Number]])),"")</f>
        <v/>
      </c>
      <c r="C257" s="77" t="str">
        <f ca="1">IF(PaymentSchedule3[[#This Row],[Payment Number]]&lt;&gt;"",EOMONTH(LoanStartDate,ROW(PaymentSchedule3[[#This Row],[Payment Number]])-ROW(PaymentSchedule3[[#Headers],[Payment Number]])-2)+DAY(LoanStartDate),"")</f>
        <v/>
      </c>
      <c r="D257" s="78" t="str">
        <f ca="1">IF(PaymentSchedule3[[#This Row],[Payment Number]]&lt;&gt;"",IF(ROW()-ROW(PaymentSchedule3[[#Headers],[Beginning
Balance]])=1,LoanAmount,INDEX(PaymentSchedule3[Ending
Balance],ROW()-ROW(PaymentSchedule3[[#Headers],[Beginning
Balance]])-1)),"")</f>
        <v/>
      </c>
      <c r="E257" s="79" t="str">
        <f ca="1">IF(PaymentSchedule3[[#This Row],[Payment Number]]&lt;&gt;"",ScheduledPayment,"")</f>
        <v/>
      </c>
      <c r="F257"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57"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57" s="78" t="str">
        <f ca="1">IF(PaymentSchedule3[[#This Row],[Payment Number]]&lt;&gt;"",PaymentSchedule3[[#This Row],[Total
Payment]]-PaymentSchedule3[[#This Row],[Interest]],"")</f>
        <v/>
      </c>
      <c r="I257" s="80" t="str">
        <f ca="1">IF(PaymentSchedule3[[#This Row],[Payment Number]]&lt;&gt;"",PaymentSchedule3[[#This Row],[Beginning
Balance]]*(InterestRate/PaymentsPerYear),"")</f>
        <v/>
      </c>
      <c r="J257" s="78" t="str">
        <f ca="1">IF(PaymentSchedule3[[#This Row],[Payment Number]]&lt;&gt;"",IF(PaymentSchedule3[[#This Row],[Scheduled Payment]]+PaymentSchedule3[[#This Row],[Extra
Payment]]&lt;=PaymentSchedule3[[#This Row],[Beginning
Balance]],PaymentSchedule3[[#This Row],[Beginning
Balance]]-PaymentSchedule3[[#This Row],[Principal]],0),"")</f>
        <v/>
      </c>
      <c r="K257" s="80" t="str">
        <f ca="1">IF(PaymentSchedule3[[#This Row],[Payment Number]]&lt;&gt;"",SUM(INDEX(PaymentSchedule3[Interest],1,1):PaymentSchedule3[[#This Row],[Interest]]),"")</f>
        <v/>
      </c>
    </row>
    <row r="258" spans="2:11" ht="18" customHeight="1">
      <c r="B258" s="76" t="str">
        <f ca="1">IF(LoanIsGood,IF(ROW()-ROW(PaymentSchedule3[[#Headers],[Payment Number]])&gt;ScheduledNumberOfPayments,"",ROW()-ROW(PaymentSchedule3[[#Headers],[Payment Number]])),"")</f>
        <v/>
      </c>
      <c r="C258" s="77" t="str">
        <f ca="1">IF(PaymentSchedule3[[#This Row],[Payment Number]]&lt;&gt;"",EOMONTH(LoanStartDate,ROW(PaymentSchedule3[[#This Row],[Payment Number]])-ROW(PaymentSchedule3[[#Headers],[Payment Number]])-2)+DAY(LoanStartDate),"")</f>
        <v/>
      </c>
      <c r="D258" s="78" t="str">
        <f ca="1">IF(PaymentSchedule3[[#This Row],[Payment Number]]&lt;&gt;"",IF(ROW()-ROW(PaymentSchedule3[[#Headers],[Beginning
Balance]])=1,LoanAmount,INDEX(PaymentSchedule3[Ending
Balance],ROW()-ROW(PaymentSchedule3[[#Headers],[Beginning
Balance]])-1)),"")</f>
        <v/>
      </c>
      <c r="E258" s="79" t="str">
        <f ca="1">IF(PaymentSchedule3[[#This Row],[Payment Number]]&lt;&gt;"",ScheduledPayment,"")</f>
        <v/>
      </c>
      <c r="F258"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58"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58" s="78" t="str">
        <f ca="1">IF(PaymentSchedule3[[#This Row],[Payment Number]]&lt;&gt;"",PaymentSchedule3[[#This Row],[Total
Payment]]-PaymentSchedule3[[#This Row],[Interest]],"")</f>
        <v/>
      </c>
      <c r="I258" s="80" t="str">
        <f ca="1">IF(PaymentSchedule3[[#This Row],[Payment Number]]&lt;&gt;"",PaymentSchedule3[[#This Row],[Beginning
Balance]]*(InterestRate/PaymentsPerYear),"")</f>
        <v/>
      </c>
      <c r="J258" s="78" t="str">
        <f ca="1">IF(PaymentSchedule3[[#This Row],[Payment Number]]&lt;&gt;"",IF(PaymentSchedule3[[#This Row],[Scheduled Payment]]+PaymentSchedule3[[#This Row],[Extra
Payment]]&lt;=PaymentSchedule3[[#This Row],[Beginning
Balance]],PaymentSchedule3[[#This Row],[Beginning
Balance]]-PaymentSchedule3[[#This Row],[Principal]],0),"")</f>
        <v/>
      </c>
      <c r="K258" s="80" t="str">
        <f ca="1">IF(PaymentSchedule3[[#This Row],[Payment Number]]&lt;&gt;"",SUM(INDEX(PaymentSchedule3[Interest],1,1):PaymentSchedule3[[#This Row],[Interest]]),"")</f>
        <v/>
      </c>
    </row>
    <row r="259" spans="2:11" ht="18" customHeight="1">
      <c r="B259" s="76" t="str">
        <f ca="1">IF(LoanIsGood,IF(ROW()-ROW(PaymentSchedule3[[#Headers],[Payment Number]])&gt;ScheduledNumberOfPayments,"",ROW()-ROW(PaymentSchedule3[[#Headers],[Payment Number]])),"")</f>
        <v/>
      </c>
      <c r="C259" s="77" t="str">
        <f ca="1">IF(PaymentSchedule3[[#This Row],[Payment Number]]&lt;&gt;"",EOMONTH(LoanStartDate,ROW(PaymentSchedule3[[#This Row],[Payment Number]])-ROW(PaymentSchedule3[[#Headers],[Payment Number]])-2)+DAY(LoanStartDate),"")</f>
        <v/>
      </c>
      <c r="D259" s="78" t="str">
        <f ca="1">IF(PaymentSchedule3[[#This Row],[Payment Number]]&lt;&gt;"",IF(ROW()-ROW(PaymentSchedule3[[#Headers],[Beginning
Balance]])=1,LoanAmount,INDEX(PaymentSchedule3[Ending
Balance],ROW()-ROW(PaymentSchedule3[[#Headers],[Beginning
Balance]])-1)),"")</f>
        <v/>
      </c>
      <c r="E259" s="79" t="str">
        <f ca="1">IF(PaymentSchedule3[[#This Row],[Payment Number]]&lt;&gt;"",ScheduledPayment,"")</f>
        <v/>
      </c>
      <c r="F259"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59"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59" s="78" t="str">
        <f ca="1">IF(PaymentSchedule3[[#This Row],[Payment Number]]&lt;&gt;"",PaymentSchedule3[[#This Row],[Total
Payment]]-PaymentSchedule3[[#This Row],[Interest]],"")</f>
        <v/>
      </c>
      <c r="I259" s="80" t="str">
        <f ca="1">IF(PaymentSchedule3[[#This Row],[Payment Number]]&lt;&gt;"",PaymentSchedule3[[#This Row],[Beginning
Balance]]*(InterestRate/PaymentsPerYear),"")</f>
        <v/>
      </c>
      <c r="J259" s="78" t="str">
        <f ca="1">IF(PaymentSchedule3[[#This Row],[Payment Number]]&lt;&gt;"",IF(PaymentSchedule3[[#This Row],[Scheduled Payment]]+PaymentSchedule3[[#This Row],[Extra
Payment]]&lt;=PaymentSchedule3[[#This Row],[Beginning
Balance]],PaymentSchedule3[[#This Row],[Beginning
Balance]]-PaymentSchedule3[[#This Row],[Principal]],0),"")</f>
        <v/>
      </c>
      <c r="K259" s="80" t="str">
        <f ca="1">IF(PaymentSchedule3[[#This Row],[Payment Number]]&lt;&gt;"",SUM(INDEX(PaymentSchedule3[Interest],1,1):PaymentSchedule3[[#This Row],[Interest]]),"")</f>
        <v/>
      </c>
    </row>
    <row r="260" spans="2:11" ht="18" customHeight="1">
      <c r="B260" s="76" t="str">
        <f ca="1">IF(LoanIsGood,IF(ROW()-ROW(PaymentSchedule3[[#Headers],[Payment Number]])&gt;ScheduledNumberOfPayments,"",ROW()-ROW(PaymentSchedule3[[#Headers],[Payment Number]])),"")</f>
        <v/>
      </c>
      <c r="C260" s="77" t="str">
        <f ca="1">IF(PaymentSchedule3[[#This Row],[Payment Number]]&lt;&gt;"",EOMONTH(LoanStartDate,ROW(PaymentSchedule3[[#This Row],[Payment Number]])-ROW(PaymentSchedule3[[#Headers],[Payment Number]])-2)+DAY(LoanStartDate),"")</f>
        <v/>
      </c>
      <c r="D260" s="78" t="str">
        <f ca="1">IF(PaymentSchedule3[[#This Row],[Payment Number]]&lt;&gt;"",IF(ROW()-ROW(PaymentSchedule3[[#Headers],[Beginning
Balance]])=1,LoanAmount,INDEX(PaymentSchedule3[Ending
Balance],ROW()-ROW(PaymentSchedule3[[#Headers],[Beginning
Balance]])-1)),"")</f>
        <v/>
      </c>
      <c r="E260" s="79" t="str">
        <f ca="1">IF(PaymentSchedule3[[#This Row],[Payment Number]]&lt;&gt;"",ScheduledPayment,"")</f>
        <v/>
      </c>
      <c r="F260"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60"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60" s="78" t="str">
        <f ca="1">IF(PaymentSchedule3[[#This Row],[Payment Number]]&lt;&gt;"",PaymentSchedule3[[#This Row],[Total
Payment]]-PaymentSchedule3[[#This Row],[Interest]],"")</f>
        <v/>
      </c>
      <c r="I260" s="80" t="str">
        <f ca="1">IF(PaymentSchedule3[[#This Row],[Payment Number]]&lt;&gt;"",PaymentSchedule3[[#This Row],[Beginning
Balance]]*(InterestRate/PaymentsPerYear),"")</f>
        <v/>
      </c>
      <c r="J260" s="78" t="str">
        <f ca="1">IF(PaymentSchedule3[[#This Row],[Payment Number]]&lt;&gt;"",IF(PaymentSchedule3[[#This Row],[Scheduled Payment]]+PaymentSchedule3[[#This Row],[Extra
Payment]]&lt;=PaymentSchedule3[[#This Row],[Beginning
Balance]],PaymentSchedule3[[#This Row],[Beginning
Balance]]-PaymentSchedule3[[#This Row],[Principal]],0),"")</f>
        <v/>
      </c>
      <c r="K260" s="80" t="str">
        <f ca="1">IF(PaymentSchedule3[[#This Row],[Payment Number]]&lt;&gt;"",SUM(INDEX(PaymentSchedule3[Interest],1,1):PaymentSchedule3[[#This Row],[Interest]]),"")</f>
        <v/>
      </c>
    </row>
    <row r="261" spans="2:11" ht="18" customHeight="1">
      <c r="B261" s="76" t="str">
        <f ca="1">IF(LoanIsGood,IF(ROW()-ROW(PaymentSchedule3[[#Headers],[Payment Number]])&gt;ScheduledNumberOfPayments,"",ROW()-ROW(PaymentSchedule3[[#Headers],[Payment Number]])),"")</f>
        <v/>
      </c>
      <c r="C261" s="77" t="str">
        <f ca="1">IF(PaymentSchedule3[[#This Row],[Payment Number]]&lt;&gt;"",EOMONTH(LoanStartDate,ROW(PaymentSchedule3[[#This Row],[Payment Number]])-ROW(PaymentSchedule3[[#Headers],[Payment Number]])-2)+DAY(LoanStartDate),"")</f>
        <v/>
      </c>
      <c r="D261" s="78" t="str">
        <f ca="1">IF(PaymentSchedule3[[#This Row],[Payment Number]]&lt;&gt;"",IF(ROW()-ROW(PaymentSchedule3[[#Headers],[Beginning
Balance]])=1,LoanAmount,INDEX(PaymentSchedule3[Ending
Balance],ROW()-ROW(PaymentSchedule3[[#Headers],[Beginning
Balance]])-1)),"")</f>
        <v/>
      </c>
      <c r="E261" s="79" t="str">
        <f ca="1">IF(PaymentSchedule3[[#This Row],[Payment Number]]&lt;&gt;"",ScheduledPayment,"")</f>
        <v/>
      </c>
      <c r="F261"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61"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61" s="78" t="str">
        <f ca="1">IF(PaymentSchedule3[[#This Row],[Payment Number]]&lt;&gt;"",PaymentSchedule3[[#This Row],[Total
Payment]]-PaymentSchedule3[[#This Row],[Interest]],"")</f>
        <v/>
      </c>
      <c r="I261" s="80" t="str">
        <f ca="1">IF(PaymentSchedule3[[#This Row],[Payment Number]]&lt;&gt;"",PaymentSchedule3[[#This Row],[Beginning
Balance]]*(InterestRate/PaymentsPerYear),"")</f>
        <v/>
      </c>
      <c r="J261" s="78" t="str">
        <f ca="1">IF(PaymentSchedule3[[#This Row],[Payment Number]]&lt;&gt;"",IF(PaymentSchedule3[[#This Row],[Scheduled Payment]]+PaymentSchedule3[[#This Row],[Extra
Payment]]&lt;=PaymentSchedule3[[#This Row],[Beginning
Balance]],PaymentSchedule3[[#This Row],[Beginning
Balance]]-PaymentSchedule3[[#This Row],[Principal]],0),"")</f>
        <v/>
      </c>
      <c r="K261" s="80" t="str">
        <f ca="1">IF(PaymentSchedule3[[#This Row],[Payment Number]]&lt;&gt;"",SUM(INDEX(PaymentSchedule3[Interest],1,1):PaymentSchedule3[[#This Row],[Interest]]),"")</f>
        <v/>
      </c>
    </row>
    <row r="262" spans="2:11" ht="18" customHeight="1">
      <c r="B262" s="76" t="str">
        <f ca="1">IF(LoanIsGood,IF(ROW()-ROW(PaymentSchedule3[[#Headers],[Payment Number]])&gt;ScheduledNumberOfPayments,"",ROW()-ROW(PaymentSchedule3[[#Headers],[Payment Number]])),"")</f>
        <v/>
      </c>
      <c r="C262" s="77" t="str">
        <f ca="1">IF(PaymentSchedule3[[#This Row],[Payment Number]]&lt;&gt;"",EOMONTH(LoanStartDate,ROW(PaymentSchedule3[[#This Row],[Payment Number]])-ROW(PaymentSchedule3[[#Headers],[Payment Number]])-2)+DAY(LoanStartDate),"")</f>
        <v/>
      </c>
      <c r="D262" s="78" t="str">
        <f ca="1">IF(PaymentSchedule3[[#This Row],[Payment Number]]&lt;&gt;"",IF(ROW()-ROW(PaymentSchedule3[[#Headers],[Beginning
Balance]])=1,LoanAmount,INDEX(PaymentSchedule3[Ending
Balance],ROW()-ROW(PaymentSchedule3[[#Headers],[Beginning
Balance]])-1)),"")</f>
        <v/>
      </c>
      <c r="E262" s="79" t="str">
        <f ca="1">IF(PaymentSchedule3[[#This Row],[Payment Number]]&lt;&gt;"",ScheduledPayment,"")</f>
        <v/>
      </c>
      <c r="F262"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62"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62" s="78" t="str">
        <f ca="1">IF(PaymentSchedule3[[#This Row],[Payment Number]]&lt;&gt;"",PaymentSchedule3[[#This Row],[Total
Payment]]-PaymentSchedule3[[#This Row],[Interest]],"")</f>
        <v/>
      </c>
      <c r="I262" s="80" t="str">
        <f ca="1">IF(PaymentSchedule3[[#This Row],[Payment Number]]&lt;&gt;"",PaymentSchedule3[[#This Row],[Beginning
Balance]]*(InterestRate/PaymentsPerYear),"")</f>
        <v/>
      </c>
      <c r="J262" s="78" t="str">
        <f ca="1">IF(PaymentSchedule3[[#This Row],[Payment Number]]&lt;&gt;"",IF(PaymentSchedule3[[#This Row],[Scheduled Payment]]+PaymentSchedule3[[#This Row],[Extra
Payment]]&lt;=PaymentSchedule3[[#This Row],[Beginning
Balance]],PaymentSchedule3[[#This Row],[Beginning
Balance]]-PaymentSchedule3[[#This Row],[Principal]],0),"")</f>
        <v/>
      </c>
      <c r="K262" s="80" t="str">
        <f ca="1">IF(PaymentSchedule3[[#This Row],[Payment Number]]&lt;&gt;"",SUM(INDEX(PaymentSchedule3[Interest],1,1):PaymentSchedule3[[#This Row],[Interest]]),"")</f>
        <v/>
      </c>
    </row>
    <row r="263" spans="2:11" ht="18" customHeight="1">
      <c r="B263" s="76" t="str">
        <f ca="1">IF(LoanIsGood,IF(ROW()-ROW(PaymentSchedule3[[#Headers],[Payment Number]])&gt;ScheduledNumberOfPayments,"",ROW()-ROW(PaymentSchedule3[[#Headers],[Payment Number]])),"")</f>
        <v/>
      </c>
      <c r="C263" s="77" t="str">
        <f ca="1">IF(PaymentSchedule3[[#This Row],[Payment Number]]&lt;&gt;"",EOMONTH(LoanStartDate,ROW(PaymentSchedule3[[#This Row],[Payment Number]])-ROW(PaymentSchedule3[[#Headers],[Payment Number]])-2)+DAY(LoanStartDate),"")</f>
        <v/>
      </c>
      <c r="D263" s="78" t="str">
        <f ca="1">IF(PaymentSchedule3[[#This Row],[Payment Number]]&lt;&gt;"",IF(ROW()-ROW(PaymentSchedule3[[#Headers],[Beginning
Balance]])=1,LoanAmount,INDEX(PaymentSchedule3[Ending
Balance],ROW()-ROW(PaymentSchedule3[[#Headers],[Beginning
Balance]])-1)),"")</f>
        <v/>
      </c>
      <c r="E263" s="79" t="str">
        <f ca="1">IF(PaymentSchedule3[[#This Row],[Payment Number]]&lt;&gt;"",ScheduledPayment,"")</f>
        <v/>
      </c>
      <c r="F263"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63"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63" s="78" t="str">
        <f ca="1">IF(PaymentSchedule3[[#This Row],[Payment Number]]&lt;&gt;"",PaymentSchedule3[[#This Row],[Total
Payment]]-PaymentSchedule3[[#This Row],[Interest]],"")</f>
        <v/>
      </c>
      <c r="I263" s="80" t="str">
        <f ca="1">IF(PaymentSchedule3[[#This Row],[Payment Number]]&lt;&gt;"",PaymentSchedule3[[#This Row],[Beginning
Balance]]*(InterestRate/PaymentsPerYear),"")</f>
        <v/>
      </c>
      <c r="J263" s="78" t="str">
        <f ca="1">IF(PaymentSchedule3[[#This Row],[Payment Number]]&lt;&gt;"",IF(PaymentSchedule3[[#This Row],[Scheduled Payment]]+PaymentSchedule3[[#This Row],[Extra
Payment]]&lt;=PaymentSchedule3[[#This Row],[Beginning
Balance]],PaymentSchedule3[[#This Row],[Beginning
Balance]]-PaymentSchedule3[[#This Row],[Principal]],0),"")</f>
        <v/>
      </c>
      <c r="K263" s="80" t="str">
        <f ca="1">IF(PaymentSchedule3[[#This Row],[Payment Number]]&lt;&gt;"",SUM(INDEX(PaymentSchedule3[Interest],1,1):PaymentSchedule3[[#This Row],[Interest]]),"")</f>
        <v/>
      </c>
    </row>
    <row r="264" spans="2:11" ht="18" customHeight="1">
      <c r="B264" s="76" t="str">
        <f ca="1">IF(LoanIsGood,IF(ROW()-ROW(PaymentSchedule3[[#Headers],[Payment Number]])&gt;ScheduledNumberOfPayments,"",ROW()-ROW(PaymentSchedule3[[#Headers],[Payment Number]])),"")</f>
        <v/>
      </c>
      <c r="C264" s="77" t="str">
        <f ca="1">IF(PaymentSchedule3[[#This Row],[Payment Number]]&lt;&gt;"",EOMONTH(LoanStartDate,ROW(PaymentSchedule3[[#This Row],[Payment Number]])-ROW(PaymentSchedule3[[#Headers],[Payment Number]])-2)+DAY(LoanStartDate),"")</f>
        <v/>
      </c>
      <c r="D264" s="78" t="str">
        <f ca="1">IF(PaymentSchedule3[[#This Row],[Payment Number]]&lt;&gt;"",IF(ROW()-ROW(PaymentSchedule3[[#Headers],[Beginning
Balance]])=1,LoanAmount,INDEX(PaymentSchedule3[Ending
Balance],ROW()-ROW(PaymentSchedule3[[#Headers],[Beginning
Balance]])-1)),"")</f>
        <v/>
      </c>
      <c r="E264" s="79" t="str">
        <f ca="1">IF(PaymentSchedule3[[#This Row],[Payment Number]]&lt;&gt;"",ScheduledPayment,"")</f>
        <v/>
      </c>
      <c r="F264"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64"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64" s="78" t="str">
        <f ca="1">IF(PaymentSchedule3[[#This Row],[Payment Number]]&lt;&gt;"",PaymentSchedule3[[#This Row],[Total
Payment]]-PaymentSchedule3[[#This Row],[Interest]],"")</f>
        <v/>
      </c>
      <c r="I264" s="80" t="str">
        <f ca="1">IF(PaymentSchedule3[[#This Row],[Payment Number]]&lt;&gt;"",PaymentSchedule3[[#This Row],[Beginning
Balance]]*(InterestRate/PaymentsPerYear),"")</f>
        <v/>
      </c>
      <c r="J264" s="78" t="str">
        <f ca="1">IF(PaymentSchedule3[[#This Row],[Payment Number]]&lt;&gt;"",IF(PaymentSchedule3[[#This Row],[Scheduled Payment]]+PaymentSchedule3[[#This Row],[Extra
Payment]]&lt;=PaymentSchedule3[[#This Row],[Beginning
Balance]],PaymentSchedule3[[#This Row],[Beginning
Balance]]-PaymentSchedule3[[#This Row],[Principal]],0),"")</f>
        <v/>
      </c>
      <c r="K264" s="80" t="str">
        <f ca="1">IF(PaymentSchedule3[[#This Row],[Payment Number]]&lt;&gt;"",SUM(INDEX(PaymentSchedule3[Interest],1,1):PaymentSchedule3[[#This Row],[Interest]]),"")</f>
        <v/>
      </c>
    </row>
    <row r="265" spans="2:11" ht="18" customHeight="1">
      <c r="B265" s="76" t="str">
        <f ca="1">IF(LoanIsGood,IF(ROW()-ROW(PaymentSchedule3[[#Headers],[Payment Number]])&gt;ScheduledNumberOfPayments,"",ROW()-ROW(PaymentSchedule3[[#Headers],[Payment Number]])),"")</f>
        <v/>
      </c>
      <c r="C265" s="77" t="str">
        <f ca="1">IF(PaymentSchedule3[[#This Row],[Payment Number]]&lt;&gt;"",EOMONTH(LoanStartDate,ROW(PaymentSchedule3[[#This Row],[Payment Number]])-ROW(PaymentSchedule3[[#Headers],[Payment Number]])-2)+DAY(LoanStartDate),"")</f>
        <v/>
      </c>
      <c r="D265" s="78" t="str">
        <f ca="1">IF(PaymentSchedule3[[#This Row],[Payment Number]]&lt;&gt;"",IF(ROW()-ROW(PaymentSchedule3[[#Headers],[Beginning
Balance]])=1,LoanAmount,INDEX(PaymentSchedule3[Ending
Balance],ROW()-ROW(PaymentSchedule3[[#Headers],[Beginning
Balance]])-1)),"")</f>
        <v/>
      </c>
      <c r="E265" s="79" t="str">
        <f ca="1">IF(PaymentSchedule3[[#This Row],[Payment Number]]&lt;&gt;"",ScheduledPayment,"")</f>
        <v/>
      </c>
      <c r="F265"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65"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65" s="78" t="str">
        <f ca="1">IF(PaymentSchedule3[[#This Row],[Payment Number]]&lt;&gt;"",PaymentSchedule3[[#This Row],[Total
Payment]]-PaymentSchedule3[[#This Row],[Interest]],"")</f>
        <v/>
      </c>
      <c r="I265" s="80" t="str">
        <f ca="1">IF(PaymentSchedule3[[#This Row],[Payment Number]]&lt;&gt;"",PaymentSchedule3[[#This Row],[Beginning
Balance]]*(InterestRate/PaymentsPerYear),"")</f>
        <v/>
      </c>
      <c r="J265" s="78" t="str">
        <f ca="1">IF(PaymentSchedule3[[#This Row],[Payment Number]]&lt;&gt;"",IF(PaymentSchedule3[[#This Row],[Scheduled Payment]]+PaymentSchedule3[[#This Row],[Extra
Payment]]&lt;=PaymentSchedule3[[#This Row],[Beginning
Balance]],PaymentSchedule3[[#This Row],[Beginning
Balance]]-PaymentSchedule3[[#This Row],[Principal]],0),"")</f>
        <v/>
      </c>
      <c r="K265" s="80" t="str">
        <f ca="1">IF(PaymentSchedule3[[#This Row],[Payment Number]]&lt;&gt;"",SUM(INDEX(PaymentSchedule3[Interest],1,1):PaymentSchedule3[[#This Row],[Interest]]),"")</f>
        <v/>
      </c>
    </row>
    <row r="266" spans="2:11" ht="18" customHeight="1">
      <c r="B266" s="76" t="str">
        <f ca="1">IF(LoanIsGood,IF(ROW()-ROW(PaymentSchedule3[[#Headers],[Payment Number]])&gt;ScheduledNumberOfPayments,"",ROW()-ROW(PaymentSchedule3[[#Headers],[Payment Number]])),"")</f>
        <v/>
      </c>
      <c r="C266" s="77" t="str">
        <f ca="1">IF(PaymentSchedule3[[#This Row],[Payment Number]]&lt;&gt;"",EOMONTH(LoanStartDate,ROW(PaymentSchedule3[[#This Row],[Payment Number]])-ROW(PaymentSchedule3[[#Headers],[Payment Number]])-2)+DAY(LoanStartDate),"")</f>
        <v/>
      </c>
      <c r="D266" s="78" t="str">
        <f ca="1">IF(PaymentSchedule3[[#This Row],[Payment Number]]&lt;&gt;"",IF(ROW()-ROW(PaymentSchedule3[[#Headers],[Beginning
Balance]])=1,LoanAmount,INDEX(PaymentSchedule3[Ending
Balance],ROW()-ROW(PaymentSchedule3[[#Headers],[Beginning
Balance]])-1)),"")</f>
        <v/>
      </c>
      <c r="E266" s="79" t="str">
        <f ca="1">IF(PaymentSchedule3[[#This Row],[Payment Number]]&lt;&gt;"",ScheduledPayment,"")</f>
        <v/>
      </c>
      <c r="F266"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66"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66" s="78" t="str">
        <f ca="1">IF(PaymentSchedule3[[#This Row],[Payment Number]]&lt;&gt;"",PaymentSchedule3[[#This Row],[Total
Payment]]-PaymentSchedule3[[#This Row],[Interest]],"")</f>
        <v/>
      </c>
      <c r="I266" s="80" t="str">
        <f ca="1">IF(PaymentSchedule3[[#This Row],[Payment Number]]&lt;&gt;"",PaymentSchedule3[[#This Row],[Beginning
Balance]]*(InterestRate/PaymentsPerYear),"")</f>
        <v/>
      </c>
      <c r="J266" s="78" t="str">
        <f ca="1">IF(PaymentSchedule3[[#This Row],[Payment Number]]&lt;&gt;"",IF(PaymentSchedule3[[#This Row],[Scheduled Payment]]+PaymentSchedule3[[#This Row],[Extra
Payment]]&lt;=PaymentSchedule3[[#This Row],[Beginning
Balance]],PaymentSchedule3[[#This Row],[Beginning
Balance]]-PaymentSchedule3[[#This Row],[Principal]],0),"")</f>
        <v/>
      </c>
      <c r="K266" s="80" t="str">
        <f ca="1">IF(PaymentSchedule3[[#This Row],[Payment Number]]&lt;&gt;"",SUM(INDEX(PaymentSchedule3[Interest],1,1):PaymentSchedule3[[#This Row],[Interest]]),"")</f>
        <v/>
      </c>
    </row>
    <row r="267" spans="2:11" ht="18" customHeight="1">
      <c r="B267" s="76" t="str">
        <f ca="1">IF(LoanIsGood,IF(ROW()-ROW(PaymentSchedule3[[#Headers],[Payment Number]])&gt;ScheduledNumberOfPayments,"",ROW()-ROW(PaymentSchedule3[[#Headers],[Payment Number]])),"")</f>
        <v/>
      </c>
      <c r="C267" s="77" t="str">
        <f ca="1">IF(PaymentSchedule3[[#This Row],[Payment Number]]&lt;&gt;"",EOMONTH(LoanStartDate,ROW(PaymentSchedule3[[#This Row],[Payment Number]])-ROW(PaymentSchedule3[[#Headers],[Payment Number]])-2)+DAY(LoanStartDate),"")</f>
        <v/>
      </c>
      <c r="D267" s="78" t="str">
        <f ca="1">IF(PaymentSchedule3[[#This Row],[Payment Number]]&lt;&gt;"",IF(ROW()-ROW(PaymentSchedule3[[#Headers],[Beginning
Balance]])=1,LoanAmount,INDEX(PaymentSchedule3[Ending
Balance],ROW()-ROW(PaymentSchedule3[[#Headers],[Beginning
Balance]])-1)),"")</f>
        <v/>
      </c>
      <c r="E267" s="79" t="str">
        <f ca="1">IF(PaymentSchedule3[[#This Row],[Payment Number]]&lt;&gt;"",ScheduledPayment,"")</f>
        <v/>
      </c>
      <c r="F267"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67"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67" s="78" t="str">
        <f ca="1">IF(PaymentSchedule3[[#This Row],[Payment Number]]&lt;&gt;"",PaymentSchedule3[[#This Row],[Total
Payment]]-PaymentSchedule3[[#This Row],[Interest]],"")</f>
        <v/>
      </c>
      <c r="I267" s="80" t="str">
        <f ca="1">IF(PaymentSchedule3[[#This Row],[Payment Number]]&lt;&gt;"",PaymentSchedule3[[#This Row],[Beginning
Balance]]*(InterestRate/PaymentsPerYear),"")</f>
        <v/>
      </c>
      <c r="J267" s="78" t="str">
        <f ca="1">IF(PaymentSchedule3[[#This Row],[Payment Number]]&lt;&gt;"",IF(PaymentSchedule3[[#This Row],[Scheduled Payment]]+PaymentSchedule3[[#This Row],[Extra
Payment]]&lt;=PaymentSchedule3[[#This Row],[Beginning
Balance]],PaymentSchedule3[[#This Row],[Beginning
Balance]]-PaymentSchedule3[[#This Row],[Principal]],0),"")</f>
        <v/>
      </c>
      <c r="K267" s="80" t="str">
        <f ca="1">IF(PaymentSchedule3[[#This Row],[Payment Number]]&lt;&gt;"",SUM(INDEX(PaymentSchedule3[Interest],1,1):PaymentSchedule3[[#This Row],[Interest]]),"")</f>
        <v/>
      </c>
    </row>
    <row r="268" spans="2:11" ht="18" customHeight="1">
      <c r="B268" s="76" t="str">
        <f ca="1">IF(LoanIsGood,IF(ROW()-ROW(PaymentSchedule3[[#Headers],[Payment Number]])&gt;ScheduledNumberOfPayments,"",ROW()-ROW(PaymentSchedule3[[#Headers],[Payment Number]])),"")</f>
        <v/>
      </c>
      <c r="C268" s="77" t="str">
        <f ca="1">IF(PaymentSchedule3[[#This Row],[Payment Number]]&lt;&gt;"",EOMONTH(LoanStartDate,ROW(PaymentSchedule3[[#This Row],[Payment Number]])-ROW(PaymentSchedule3[[#Headers],[Payment Number]])-2)+DAY(LoanStartDate),"")</f>
        <v/>
      </c>
      <c r="D268" s="78" t="str">
        <f ca="1">IF(PaymentSchedule3[[#This Row],[Payment Number]]&lt;&gt;"",IF(ROW()-ROW(PaymentSchedule3[[#Headers],[Beginning
Balance]])=1,LoanAmount,INDEX(PaymentSchedule3[Ending
Balance],ROW()-ROW(PaymentSchedule3[[#Headers],[Beginning
Balance]])-1)),"")</f>
        <v/>
      </c>
      <c r="E268" s="79" t="str">
        <f ca="1">IF(PaymentSchedule3[[#This Row],[Payment Number]]&lt;&gt;"",ScheduledPayment,"")</f>
        <v/>
      </c>
      <c r="F268"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68"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68" s="78" t="str">
        <f ca="1">IF(PaymentSchedule3[[#This Row],[Payment Number]]&lt;&gt;"",PaymentSchedule3[[#This Row],[Total
Payment]]-PaymentSchedule3[[#This Row],[Interest]],"")</f>
        <v/>
      </c>
      <c r="I268" s="80" t="str">
        <f ca="1">IF(PaymentSchedule3[[#This Row],[Payment Number]]&lt;&gt;"",PaymentSchedule3[[#This Row],[Beginning
Balance]]*(InterestRate/PaymentsPerYear),"")</f>
        <v/>
      </c>
      <c r="J268" s="78" t="str">
        <f ca="1">IF(PaymentSchedule3[[#This Row],[Payment Number]]&lt;&gt;"",IF(PaymentSchedule3[[#This Row],[Scheduled Payment]]+PaymentSchedule3[[#This Row],[Extra
Payment]]&lt;=PaymentSchedule3[[#This Row],[Beginning
Balance]],PaymentSchedule3[[#This Row],[Beginning
Balance]]-PaymentSchedule3[[#This Row],[Principal]],0),"")</f>
        <v/>
      </c>
      <c r="K268" s="80" t="str">
        <f ca="1">IF(PaymentSchedule3[[#This Row],[Payment Number]]&lt;&gt;"",SUM(INDEX(PaymentSchedule3[Interest],1,1):PaymentSchedule3[[#This Row],[Interest]]),"")</f>
        <v/>
      </c>
    </row>
    <row r="269" spans="2:11" ht="18" customHeight="1">
      <c r="B269" s="76" t="str">
        <f ca="1">IF(LoanIsGood,IF(ROW()-ROW(PaymentSchedule3[[#Headers],[Payment Number]])&gt;ScheduledNumberOfPayments,"",ROW()-ROW(PaymentSchedule3[[#Headers],[Payment Number]])),"")</f>
        <v/>
      </c>
      <c r="C269" s="77" t="str">
        <f ca="1">IF(PaymentSchedule3[[#This Row],[Payment Number]]&lt;&gt;"",EOMONTH(LoanStartDate,ROW(PaymentSchedule3[[#This Row],[Payment Number]])-ROW(PaymentSchedule3[[#Headers],[Payment Number]])-2)+DAY(LoanStartDate),"")</f>
        <v/>
      </c>
      <c r="D269" s="78" t="str">
        <f ca="1">IF(PaymentSchedule3[[#This Row],[Payment Number]]&lt;&gt;"",IF(ROW()-ROW(PaymentSchedule3[[#Headers],[Beginning
Balance]])=1,LoanAmount,INDEX(PaymentSchedule3[Ending
Balance],ROW()-ROW(PaymentSchedule3[[#Headers],[Beginning
Balance]])-1)),"")</f>
        <v/>
      </c>
      <c r="E269" s="79" t="str">
        <f ca="1">IF(PaymentSchedule3[[#This Row],[Payment Number]]&lt;&gt;"",ScheduledPayment,"")</f>
        <v/>
      </c>
      <c r="F269"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69"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69" s="78" t="str">
        <f ca="1">IF(PaymentSchedule3[[#This Row],[Payment Number]]&lt;&gt;"",PaymentSchedule3[[#This Row],[Total
Payment]]-PaymentSchedule3[[#This Row],[Interest]],"")</f>
        <v/>
      </c>
      <c r="I269" s="80" t="str">
        <f ca="1">IF(PaymentSchedule3[[#This Row],[Payment Number]]&lt;&gt;"",PaymentSchedule3[[#This Row],[Beginning
Balance]]*(InterestRate/PaymentsPerYear),"")</f>
        <v/>
      </c>
      <c r="J269" s="78" t="str">
        <f ca="1">IF(PaymentSchedule3[[#This Row],[Payment Number]]&lt;&gt;"",IF(PaymentSchedule3[[#This Row],[Scheduled Payment]]+PaymentSchedule3[[#This Row],[Extra
Payment]]&lt;=PaymentSchedule3[[#This Row],[Beginning
Balance]],PaymentSchedule3[[#This Row],[Beginning
Balance]]-PaymentSchedule3[[#This Row],[Principal]],0),"")</f>
        <v/>
      </c>
      <c r="K269" s="80" t="str">
        <f ca="1">IF(PaymentSchedule3[[#This Row],[Payment Number]]&lt;&gt;"",SUM(INDEX(PaymentSchedule3[Interest],1,1):PaymentSchedule3[[#This Row],[Interest]]),"")</f>
        <v/>
      </c>
    </row>
    <row r="270" spans="2:11" ht="18" customHeight="1">
      <c r="B270" s="76" t="str">
        <f ca="1">IF(LoanIsGood,IF(ROW()-ROW(PaymentSchedule3[[#Headers],[Payment Number]])&gt;ScheduledNumberOfPayments,"",ROW()-ROW(PaymentSchedule3[[#Headers],[Payment Number]])),"")</f>
        <v/>
      </c>
      <c r="C270" s="77" t="str">
        <f ca="1">IF(PaymentSchedule3[[#This Row],[Payment Number]]&lt;&gt;"",EOMONTH(LoanStartDate,ROW(PaymentSchedule3[[#This Row],[Payment Number]])-ROW(PaymentSchedule3[[#Headers],[Payment Number]])-2)+DAY(LoanStartDate),"")</f>
        <v/>
      </c>
      <c r="D270" s="78" t="str">
        <f ca="1">IF(PaymentSchedule3[[#This Row],[Payment Number]]&lt;&gt;"",IF(ROW()-ROW(PaymentSchedule3[[#Headers],[Beginning
Balance]])=1,LoanAmount,INDEX(PaymentSchedule3[Ending
Balance],ROW()-ROW(PaymentSchedule3[[#Headers],[Beginning
Balance]])-1)),"")</f>
        <v/>
      </c>
      <c r="E270" s="79" t="str">
        <f ca="1">IF(PaymentSchedule3[[#This Row],[Payment Number]]&lt;&gt;"",ScheduledPayment,"")</f>
        <v/>
      </c>
      <c r="F270"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70"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70" s="78" t="str">
        <f ca="1">IF(PaymentSchedule3[[#This Row],[Payment Number]]&lt;&gt;"",PaymentSchedule3[[#This Row],[Total
Payment]]-PaymentSchedule3[[#This Row],[Interest]],"")</f>
        <v/>
      </c>
      <c r="I270" s="80" t="str">
        <f ca="1">IF(PaymentSchedule3[[#This Row],[Payment Number]]&lt;&gt;"",PaymentSchedule3[[#This Row],[Beginning
Balance]]*(InterestRate/PaymentsPerYear),"")</f>
        <v/>
      </c>
      <c r="J270" s="78" t="str">
        <f ca="1">IF(PaymentSchedule3[[#This Row],[Payment Number]]&lt;&gt;"",IF(PaymentSchedule3[[#This Row],[Scheduled Payment]]+PaymentSchedule3[[#This Row],[Extra
Payment]]&lt;=PaymentSchedule3[[#This Row],[Beginning
Balance]],PaymentSchedule3[[#This Row],[Beginning
Balance]]-PaymentSchedule3[[#This Row],[Principal]],0),"")</f>
        <v/>
      </c>
      <c r="K270" s="80" t="str">
        <f ca="1">IF(PaymentSchedule3[[#This Row],[Payment Number]]&lt;&gt;"",SUM(INDEX(PaymentSchedule3[Interest],1,1):PaymentSchedule3[[#This Row],[Interest]]),"")</f>
        <v/>
      </c>
    </row>
    <row r="271" spans="2:11" ht="18" customHeight="1">
      <c r="B271" s="76" t="str">
        <f ca="1">IF(LoanIsGood,IF(ROW()-ROW(PaymentSchedule3[[#Headers],[Payment Number]])&gt;ScheduledNumberOfPayments,"",ROW()-ROW(PaymentSchedule3[[#Headers],[Payment Number]])),"")</f>
        <v/>
      </c>
      <c r="C271" s="77" t="str">
        <f ca="1">IF(PaymentSchedule3[[#This Row],[Payment Number]]&lt;&gt;"",EOMONTH(LoanStartDate,ROW(PaymentSchedule3[[#This Row],[Payment Number]])-ROW(PaymentSchedule3[[#Headers],[Payment Number]])-2)+DAY(LoanStartDate),"")</f>
        <v/>
      </c>
      <c r="D271" s="78" t="str">
        <f ca="1">IF(PaymentSchedule3[[#This Row],[Payment Number]]&lt;&gt;"",IF(ROW()-ROW(PaymentSchedule3[[#Headers],[Beginning
Balance]])=1,LoanAmount,INDEX(PaymentSchedule3[Ending
Balance],ROW()-ROW(PaymentSchedule3[[#Headers],[Beginning
Balance]])-1)),"")</f>
        <v/>
      </c>
      <c r="E271" s="79" t="str">
        <f ca="1">IF(PaymentSchedule3[[#This Row],[Payment Number]]&lt;&gt;"",ScheduledPayment,"")</f>
        <v/>
      </c>
      <c r="F271"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71"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71" s="78" t="str">
        <f ca="1">IF(PaymentSchedule3[[#This Row],[Payment Number]]&lt;&gt;"",PaymentSchedule3[[#This Row],[Total
Payment]]-PaymentSchedule3[[#This Row],[Interest]],"")</f>
        <v/>
      </c>
      <c r="I271" s="80" t="str">
        <f ca="1">IF(PaymentSchedule3[[#This Row],[Payment Number]]&lt;&gt;"",PaymentSchedule3[[#This Row],[Beginning
Balance]]*(InterestRate/PaymentsPerYear),"")</f>
        <v/>
      </c>
      <c r="J271" s="78" t="str">
        <f ca="1">IF(PaymentSchedule3[[#This Row],[Payment Number]]&lt;&gt;"",IF(PaymentSchedule3[[#This Row],[Scheduled Payment]]+PaymentSchedule3[[#This Row],[Extra
Payment]]&lt;=PaymentSchedule3[[#This Row],[Beginning
Balance]],PaymentSchedule3[[#This Row],[Beginning
Balance]]-PaymentSchedule3[[#This Row],[Principal]],0),"")</f>
        <v/>
      </c>
      <c r="K271" s="80" t="str">
        <f ca="1">IF(PaymentSchedule3[[#This Row],[Payment Number]]&lt;&gt;"",SUM(INDEX(PaymentSchedule3[Interest],1,1):PaymentSchedule3[[#This Row],[Interest]]),"")</f>
        <v/>
      </c>
    </row>
    <row r="272" spans="2:11" ht="18" customHeight="1">
      <c r="B272" s="76" t="str">
        <f ca="1">IF(LoanIsGood,IF(ROW()-ROW(PaymentSchedule3[[#Headers],[Payment Number]])&gt;ScheduledNumberOfPayments,"",ROW()-ROW(PaymentSchedule3[[#Headers],[Payment Number]])),"")</f>
        <v/>
      </c>
      <c r="C272" s="77" t="str">
        <f ca="1">IF(PaymentSchedule3[[#This Row],[Payment Number]]&lt;&gt;"",EOMONTH(LoanStartDate,ROW(PaymentSchedule3[[#This Row],[Payment Number]])-ROW(PaymentSchedule3[[#Headers],[Payment Number]])-2)+DAY(LoanStartDate),"")</f>
        <v/>
      </c>
      <c r="D272" s="78" t="str">
        <f ca="1">IF(PaymentSchedule3[[#This Row],[Payment Number]]&lt;&gt;"",IF(ROW()-ROW(PaymentSchedule3[[#Headers],[Beginning
Balance]])=1,LoanAmount,INDEX(PaymentSchedule3[Ending
Balance],ROW()-ROW(PaymentSchedule3[[#Headers],[Beginning
Balance]])-1)),"")</f>
        <v/>
      </c>
      <c r="E272" s="79" t="str">
        <f ca="1">IF(PaymentSchedule3[[#This Row],[Payment Number]]&lt;&gt;"",ScheduledPayment,"")</f>
        <v/>
      </c>
      <c r="F272"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72"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72" s="78" t="str">
        <f ca="1">IF(PaymentSchedule3[[#This Row],[Payment Number]]&lt;&gt;"",PaymentSchedule3[[#This Row],[Total
Payment]]-PaymentSchedule3[[#This Row],[Interest]],"")</f>
        <v/>
      </c>
      <c r="I272" s="80" t="str">
        <f ca="1">IF(PaymentSchedule3[[#This Row],[Payment Number]]&lt;&gt;"",PaymentSchedule3[[#This Row],[Beginning
Balance]]*(InterestRate/PaymentsPerYear),"")</f>
        <v/>
      </c>
      <c r="J272" s="78" t="str">
        <f ca="1">IF(PaymentSchedule3[[#This Row],[Payment Number]]&lt;&gt;"",IF(PaymentSchedule3[[#This Row],[Scheduled Payment]]+PaymentSchedule3[[#This Row],[Extra
Payment]]&lt;=PaymentSchedule3[[#This Row],[Beginning
Balance]],PaymentSchedule3[[#This Row],[Beginning
Balance]]-PaymentSchedule3[[#This Row],[Principal]],0),"")</f>
        <v/>
      </c>
      <c r="K272" s="80" t="str">
        <f ca="1">IF(PaymentSchedule3[[#This Row],[Payment Number]]&lt;&gt;"",SUM(INDEX(PaymentSchedule3[Interest],1,1):PaymentSchedule3[[#This Row],[Interest]]),"")</f>
        <v/>
      </c>
    </row>
    <row r="273" spans="2:11" ht="18" customHeight="1">
      <c r="B273" s="76" t="str">
        <f ca="1">IF(LoanIsGood,IF(ROW()-ROW(PaymentSchedule3[[#Headers],[Payment Number]])&gt;ScheduledNumberOfPayments,"",ROW()-ROW(PaymentSchedule3[[#Headers],[Payment Number]])),"")</f>
        <v/>
      </c>
      <c r="C273" s="77" t="str">
        <f ca="1">IF(PaymentSchedule3[[#This Row],[Payment Number]]&lt;&gt;"",EOMONTH(LoanStartDate,ROW(PaymentSchedule3[[#This Row],[Payment Number]])-ROW(PaymentSchedule3[[#Headers],[Payment Number]])-2)+DAY(LoanStartDate),"")</f>
        <v/>
      </c>
      <c r="D273" s="78" t="str">
        <f ca="1">IF(PaymentSchedule3[[#This Row],[Payment Number]]&lt;&gt;"",IF(ROW()-ROW(PaymentSchedule3[[#Headers],[Beginning
Balance]])=1,LoanAmount,INDEX(PaymentSchedule3[Ending
Balance],ROW()-ROW(PaymentSchedule3[[#Headers],[Beginning
Balance]])-1)),"")</f>
        <v/>
      </c>
      <c r="E273" s="79" t="str">
        <f ca="1">IF(PaymentSchedule3[[#This Row],[Payment Number]]&lt;&gt;"",ScheduledPayment,"")</f>
        <v/>
      </c>
      <c r="F273"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73"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73" s="78" t="str">
        <f ca="1">IF(PaymentSchedule3[[#This Row],[Payment Number]]&lt;&gt;"",PaymentSchedule3[[#This Row],[Total
Payment]]-PaymentSchedule3[[#This Row],[Interest]],"")</f>
        <v/>
      </c>
      <c r="I273" s="80" t="str">
        <f ca="1">IF(PaymentSchedule3[[#This Row],[Payment Number]]&lt;&gt;"",PaymentSchedule3[[#This Row],[Beginning
Balance]]*(InterestRate/PaymentsPerYear),"")</f>
        <v/>
      </c>
      <c r="J273" s="78" t="str">
        <f ca="1">IF(PaymentSchedule3[[#This Row],[Payment Number]]&lt;&gt;"",IF(PaymentSchedule3[[#This Row],[Scheduled Payment]]+PaymentSchedule3[[#This Row],[Extra
Payment]]&lt;=PaymentSchedule3[[#This Row],[Beginning
Balance]],PaymentSchedule3[[#This Row],[Beginning
Balance]]-PaymentSchedule3[[#This Row],[Principal]],0),"")</f>
        <v/>
      </c>
      <c r="K273" s="80" t="str">
        <f ca="1">IF(PaymentSchedule3[[#This Row],[Payment Number]]&lt;&gt;"",SUM(INDEX(PaymentSchedule3[Interest],1,1):PaymentSchedule3[[#This Row],[Interest]]),"")</f>
        <v/>
      </c>
    </row>
    <row r="274" spans="2:11" ht="18" customHeight="1">
      <c r="B274" s="76" t="str">
        <f ca="1">IF(LoanIsGood,IF(ROW()-ROW(PaymentSchedule3[[#Headers],[Payment Number]])&gt;ScheduledNumberOfPayments,"",ROW()-ROW(PaymentSchedule3[[#Headers],[Payment Number]])),"")</f>
        <v/>
      </c>
      <c r="C274" s="77" t="str">
        <f ca="1">IF(PaymentSchedule3[[#This Row],[Payment Number]]&lt;&gt;"",EOMONTH(LoanStartDate,ROW(PaymentSchedule3[[#This Row],[Payment Number]])-ROW(PaymentSchedule3[[#Headers],[Payment Number]])-2)+DAY(LoanStartDate),"")</f>
        <v/>
      </c>
      <c r="D274" s="78" t="str">
        <f ca="1">IF(PaymentSchedule3[[#This Row],[Payment Number]]&lt;&gt;"",IF(ROW()-ROW(PaymentSchedule3[[#Headers],[Beginning
Balance]])=1,LoanAmount,INDEX(PaymentSchedule3[Ending
Balance],ROW()-ROW(PaymentSchedule3[[#Headers],[Beginning
Balance]])-1)),"")</f>
        <v/>
      </c>
      <c r="E274" s="79" t="str">
        <f ca="1">IF(PaymentSchedule3[[#This Row],[Payment Number]]&lt;&gt;"",ScheduledPayment,"")</f>
        <v/>
      </c>
      <c r="F274"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74"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74" s="78" t="str">
        <f ca="1">IF(PaymentSchedule3[[#This Row],[Payment Number]]&lt;&gt;"",PaymentSchedule3[[#This Row],[Total
Payment]]-PaymentSchedule3[[#This Row],[Interest]],"")</f>
        <v/>
      </c>
      <c r="I274" s="80" t="str">
        <f ca="1">IF(PaymentSchedule3[[#This Row],[Payment Number]]&lt;&gt;"",PaymentSchedule3[[#This Row],[Beginning
Balance]]*(InterestRate/PaymentsPerYear),"")</f>
        <v/>
      </c>
      <c r="J274" s="78" t="str">
        <f ca="1">IF(PaymentSchedule3[[#This Row],[Payment Number]]&lt;&gt;"",IF(PaymentSchedule3[[#This Row],[Scheduled Payment]]+PaymentSchedule3[[#This Row],[Extra
Payment]]&lt;=PaymentSchedule3[[#This Row],[Beginning
Balance]],PaymentSchedule3[[#This Row],[Beginning
Balance]]-PaymentSchedule3[[#This Row],[Principal]],0),"")</f>
        <v/>
      </c>
      <c r="K274" s="80" t="str">
        <f ca="1">IF(PaymentSchedule3[[#This Row],[Payment Number]]&lt;&gt;"",SUM(INDEX(PaymentSchedule3[Interest],1,1):PaymentSchedule3[[#This Row],[Interest]]),"")</f>
        <v/>
      </c>
    </row>
    <row r="275" spans="2:11" ht="18" customHeight="1">
      <c r="B275" s="76" t="str">
        <f ca="1">IF(LoanIsGood,IF(ROW()-ROW(PaymentSchedule3[[#Headers],[Payment Number]])&gt;ScheduledNumberOfPayments,"",ROW()-ROW(PaymentSchedule3[[#Headers],[Payment Number]])),"")</f>
        <v/>
      </c>
      <c r="C275" s="77" t="str">
        <f ca="1">IF(PaymentSchedule3[[#This Row],[Payment Number]]&lt;&gt;"",EOMONTH(LoanStartDate,ROW(PaymentSchedule3[[#This Row],[Payment Number]])-ROW(PaymentSchedule3[[#Headers],[Payment Number]])-2)+DAY(LoanStartDate),"")</f>
        <v/>
      </c>
      <c r="D275" s="78" t="str">
        <f ca="1">IF(PaymentSchedule3[[#This Row],[Payment Number]]&lt;&gt;"",IF(ROW()-ROW(PaymentSchedule3[[#Headers],[Beginning
Balance]])=1,LoanAmount,INDEX(PaymentSchedule3[Ending
Balance],ROW()-ROW(PaymentSchedule3[[#Headers],[Beginning
Balance]])-1)),"")</f>
        <v/>
      </c>
      <c r="E275" s="79" t="str">
        <f ca="1">IF(PaymentSchedule3[[#This Row],[Payment Number]]&lt;&gt;"",ScheduledPayment,"")</f>
        <v/>
      </c>
      <c r="F275"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75"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75" s="78" t="str">
        <f ca="1">IF(PaymentSchedule3[[#This Row],[Payment Number]]&lt;&gt;"",PaymentSchedule3[[#This Row],[Total
Payment]]-PaymentSchedule3[[#This Row],[Interest]],"")</f>
        <v/>
      </c>
      <c r="I275" s="80" t="str">
        <f ca="1">IF(PaymentSchedule3[[#This Row],[Payment Number]]&lt;&gt;"",PaymentSchedule3[[#This Row],[Beginning
Balance]]*(InterestRate/PaymentsPerYear),"")</f>
        <v/>
      </c>
      <c r="J275" s="78" t="str">
        <f ca="1">IF(PaymentSchedule3[[#This Row],[Payment Number]]&lt;&gt;"",IF(PaymentSchedule3[[#This Row],[Scheduled Payment]]+PaymentSchedule3[[#This Row],[Extra
Payment]]&lt;=PaymentSchedule3[[#This Row],[Beginning
Balance]],PaymentSchedule3[[#This Row],[Beginning
Balance]]-PaymentSchedule3[[#This Row],[Principal]],0),"")</f>
        <v/>
      </c>
      <c r="K275" s="80" t="str">
        <f ca="1">IF(PaymentSchedule3[[#This Row],[Payment Number]]&lt;&gt;"",SUM(INDEX(PaymentSchedule3[Interest],1,1):PaymentSchedule3[[#This Row],[Interest]]),"")</f>
        <v/>
      </c>
    </row>
    <row r="276" spans="2:11" ht="18" customHeight="1">
      <c r="B276" s="76" t="str">
        <f ca="1">IF(LoanIsGood,IF(ROW()-ROW(PaymentSchedule3[[#Headers],[Payment Number]])&gt;ScheduledNumberOfPayments,"",ROW()-ROW(PaymentSchedule3[[#Headers],[Payment Number]])),"")</f>
        <v/>
      </c>
      <c r="C276" s="77" t="str">
        <f ca="1">IF(PaymentSchedule3[[#This Row],[Payment Number]]&lt;&gt;"",EOMONTH(LoanStartDate,ROW(PaymentSchedule3[[#This Row],[Payment Number]])-ROW(PaymentSchedule3[[#Headers],[Payment Number]])-2)+DAY(LoanStartDate),"")</f>
        <v/>
      </c>
      <c r="D276" s="78" t="str">
        <f ca="1">IF(PaymentSchedule3[[#This Row],[Payment Number]]&lt;&gt;"",IF(ROW()-ROW(PaymentSchedule3[[#Headers],[Beginning
Balance]])=1,LoanAmount,INDEX(PaymentSchedule3[Ending
Balance],ROW()-ROW(PaymentSchedule3[[#Headers],[Beginning
Balance]])-1)),"")</f>
        <v/>
      </c>
      <c r="E276" s="79" t="str">
        <f ca="1">IF(PaymentSchedule3[[#This Row],[Payment Number]]&lt;&gt;"",ScheduledPayment,"")</f>
        <v/>
      </c>
      <c r="F276"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76"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76" s="78" t="str">
        <f ca="1">IF(PaymentSchedule3[[#This Row],[Payment Number]]&lt;&gt;"",PaymentSchedule3[[#This Row],[Total
Payment]]-PaymentSchedule3[[#This Row],[Interest]],"")</f>
        <v/>
      </c>
      <c r="I276" s="80" t="str">
        <f ca="1">IF(PaymentSchedule3[[#This Row],[Payment Number]]&lt;&gt;"",PaymentSchedule3[[#This Row],[Beginning
Balance]]*(InterestRate/PaymentsPerYear),"")</f>
        <v/>
      </c>
      <c r="J276" s="78" t="str">
        <f ca="1">IF(PaymentSchedule3[[#This Row],[Payment Number]]&lt;&gt;"",IF(PaymentSchedule3[[#This Row],[Scheduled Payment]]+PaymentSchedule3[[#This Row],[Extra
Payment]]&lt;=PaymentSchedule3[[#This Row],[Beginning
Balance]],PaymentSchedule3[[#This Row],[Beginning
Balance]]-PaymentSchedule3[[#This Row],[Principal]],0),"")</f>
        <v/>
      </c>
      <c r="K276" s="80" t="str">
        <f ca="1">IF(PaymentSchedule3[[#This Row],[Payment Number]]&lt;&gt;"",SUM(INDEX(PaymentSchedule3[Interest],1,1):PaymentSchedule3[[#This Row],[Interest]]),"")</f>
        <v/>
      </c>
    </row>
    <row r="277" spans="2:11" ht="18" customHeight="1">
      <c r="B277" s="76" t="str">
        <f ca="1">IF(LoanIsGood,IF(ROW()-ROW(PaymentSchedule3[[#Headers],[Payment Number]])&gt;ScheduledNumberOfPayments,"",ROW()-ROW(PaymentSchedule3[[#Headers],[Payment Number]])),"")</f>
        <v/>
      </c>
      <c r="C277" s="77" t="str">
        <f ca="1">IF(PaymentSchedule3[[#This Row],[Payment Number]]&lt;&gt;"",EOMONTH(LoanStartDate,ROW(PaymentSchedule3[[#This Row],[Payment Number]])-ROW(PaymentSchedule3[[#Headers],[Payment Number]])-2)+DAY(LoanStartDate),"")</f>
        <v/>
      </c>
      <c r="D277" s="78" t="str">
        <f ca="1">IF(PaymentSchedule3[[#This Row],[Payment Number]]&lt;&gt;"",IF(ROW()-ROW(PaymentSchedule3[[#Headers],[Beginning
Balance]])=1,LoanAmount,INDEX(PaymentSchedule3[Ending
Balance],ROW()-ROW(PaymentSchedule3[[#Headers],[Beginning
Balance]])-1)),"")</f>
        <v/>
      </c>
      <c r="E277" s="79" t="str">
        <f ca="1">IF(PaymentSchedule3[[#This Row],[Payment Number]]&lt;&gt;"",ScheduledPayment,"")</f>
        <v/>
      </c>
      <c r="F277"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77"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77" s="78" t="str">
        <f ca="1">IF(PaymentSchedule3[[#This Row],[Payment Number]]&lt;&gt;"",PaymentSchedule3[[#This Row],[Total
Payment]]-PaymentSchedule3[[#This Row],[Interest]],"")</f>
        <v/>
      </c>
      <c r="I277" s="80" t="str">
        <f ca="1">IF(PaymentSchedule3[[#This Row],[Payment Number]]&lt;&gt;"",PaymentSchedule3[[#This Row],[Beginning
Balance]]*(InterestRate/PaymentsPerYear),"")</f>
        <v/>
      </c>
      <c r="J277" s="78" t="str">
        <f ca="1">IF(PaymentSchedule3[[#This Row],[Payment Number]]&lt;&gt;"",IF(PaymentSchedule3[[#This Row],[Scheduled Payment]]+PaymentSchedule3[[#This Row],[Extra
Payment]]&lt;=PaymentSchedule3[[#This Row],[Beginning
Balance]],PaymentSchedule3[[#This Row],[Beginning
Balance]]-PaymentSchedule3[[#This Row],[Principal]],0),"")</f>
        <v/>
      </c>
      <c r="K277" s="80" t="str">
        <f ca="1">IF(PaymentSchedule3[[#This Row],[Payment Number]]&lt;&gt;"",SUM(INDEX(PaymentSchedule3[Interest],1,1):PaymentSchedule3[[#This Row],[Interest]]),"")</f>
        <v/>
      </c>
    </row>
    <row r="278" spans="2:11" ht="18" customHeight="1">
      <c r="B278" s="76" t="str">
        <f ca="1">IF(LoanIsGood,IF(ROW()-ROW(PaymentSchedule3[[#Headers],[Payment Number]])&gt;ScheduledNumberOfPayments,"",ROW()-ROW(PaymentSchedule3[[#Headers],[Payment Number]])),"")</f>
        <v/>
      </c>
      <c r="C278" s="77" t="str">
        <f ca="1">IF(PaymentSchedule3[[#This Row],[Payment Number]]&lt;&gt;"",EOMONTH(LoanStartDate,ROW(PaymentSchedule3[[#This Row],[Payment Number]])-ROW(PaymentSchedule3[[#Headers],[Payment Number]])-2)+DAY(LoanStartDate),"")</f>
        <v/>
      </c>
      <c r="D278" s="78" t="str">
        <f ca="1">IF(PaymentSchedule3[[#This Row],[Payment Number]]&lt;&gt;"",IF(ROW()-ROW(PaymentSchedule3[[#Headers],[Beginning
Balance]])=1,LoanAmount,INDEX(PaymentSchedule3[Ending
Balance],ROW()-ROW(PaymentSchedule3[[#Headers],[Beginning
Balance]])-1)),"")</f>
        <v/>
      </c>
      <c r="E278" s="79" t="str">
        <f ca="1">IF(PaymentSchedule3[[#This Row],[Payment Number]]&lt;&gt;"",ScheduledPayment,"")</f>
        <v/>
      </c>
      <c r="F278"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78"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78" s="78" t="str">
        <f ca="1">IF(PaymentSchedule3[[#This Row],[Payment Number]]&lt;&gt;"",PaymentSchedule3[[#This Row],[Total
Payment]]-PaymentSchedule3[[#This Row],[Interest]],"")</f>
        <v/>
      </c>
      <c r="I278" s="80" t="str">
        <f ca="1">IF(PaymentSchedule3[[#This Row],[Payment Number]]&lt;&gt;"",PaymentSchedule3[[#This Row],[Beginning
Balance]]*(InterestRate/PaymentsPerYear),"")</f>
        <v/>
      </c>
      <c r="J278" s="78" t="str">
        <f ca="1">IF(PaymentSchedule3[[#This Row],[Payment Number]]&lt;&gt;"",IF(PaymentSchedule3[[#This Row],[Scheduled Payment]]+PaymentSchedule3[[#This Row],[Extra
Payment]]&lt;=PaymentSchedule3[[#This Row],[Beginning
Balance]],PaymentSchedule3[[#This Row],[Beginning
Balance]]-PaymentSchedule3[[#This Row],[Principal]],0),"")</f>
        <v/>
      </c>
      <c r="K278" s="80" t="str">
        <f ca="1">IF(PaymentSchedule3[[#This Row],[Payment Number]]&lt;&gt;"",SUM(INDEX(PaymentSchedule3[Interest],1,1):PaymentSchedule3[[#This Row],[Interest]]),"")</f>
        <v/>
      </c>
    </row>
    <row r="279" spans="2:11" ht="18" customHeight="1">
      <c r="B279" s="76" t="str">
        <f ca="1">IF(LoanIsGood,IF(ROW()-ROW(PaymentSchedule3[[#Headers],[Payment Number]])&gt;ScheduledNumberOfPayments,"",ROW()-ROW(PaymentSchedule3[[#Headers],[Payment Number]])),"")</f>
        <v/>
      </c>
      <c r="C279" s="77" t="str">
        <f ca="1">IF(PaymentSchedule3[[#This Row],[Payment Number]]&lt;&gt;"",EOMONTH(LoanStartDate,ROW(PaymentSchedule3[[#This Row],[Payment Number]])-ROW(PaymentSchedule3[[#Headers],[Payment Number]])-2)+DAY(LoanStartDate),"")</f>
        <v/>
      </c>
      <c r="D279" s="78" t="str">
        <f ca="1">IF(PaymentSchedule3[[#This Row],[Payment Number]]&lt;&gt;"",IF(ROW()-ROW(PaymentSchedule3[[#Headers],[Beginning
Balance]])=1,LoanAmount,INDEX(PaymentSchedule3[Ending
Balance],ROW()-ROW(PaymentSchedule3[[#Headers],[Beginning
Balance]])-1)),"")</f>
        <v/>
      </c>
      <c r="E279" s="79" t="str">
        <f ca="1">IF(PaymentSchedule3[[#This Row],[Payment Number]]&lt;&gt;"",ScheduledPayment,"")</f>
        <v/>
      </c>
      <c r="F279"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79"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79" s="78" t="str">
        <f ca="1">IF(PaymentSchedule3[[#This Row],[Payment Number]]&lt;&gt;"",PaymentSchedule3[[#This Row],[Total
Payment]]-PaymentSchedule3[[#This Row],[Interest]],"")</f>
        <v/>
      </c>
      <c r="I279" s="80" t="str">
        <f ca="1">IF(PaymentSchedule3[[#This Row],[Payment Number]]&lt;&gt;"",PaymentSchedule3[[#This Row],[Beginning
Balance]]*(InterestRate/PaymentsPerYear),"")</f>
        <v/>
      </c>
      <c r="J279" s="78" t="str">
        <f ca="1">IF(PaymentSchedule3[[#This Row],[Payment Number]]&lt;&gt;"",IF(PaymentSchedule3[[#This Row],[Scheduled Payment]]+PaymentSchedule3[[#This Row],[Extra
Payment]]&lt;=PaymentSchedule3[[#This Row],[Beginning
Balance]],PaymentSchedule3[[#This Row],[Beginning
Balance]]-PaymentSchedule3[[#This Row],[Principal]],0),"")</f>
        <v/>
      </c>
      <c r="K279" s="80" t="str">
        <f ca="1">IF(PaymentSchedule3[[#This Row],[Payment Number]]&lt;&gt;"",SUM(INDEX(PaymentSchedule3[Interest],1,1):PaymentSchedule3[[#This Row],[Interest]]),"")</f>
        <v/>
      </c>
    </row>
    <row r="280" spans="2:11" ht="18" customHeight="1">
      <c r="B280" s="76" t="str">
        <f ca="1">IF(LoanIsGood,IF(ROW()-ROW(PaymentSchedule3[[#Headers],[Payment Number]])&gt;ScheduledNumberOfPayments,"",ROW()-ROW(PaymentSchedule3[[#Headers],[Payment Number]])),"")</f>
        <v/>
      </c>
      <c r="C280" s="77" t="str">
        <f ca="1">IF(PaymentSchedule3[[#This Row],[Payment Number]]&lt;&gt;"",EOMONTH(LoanStartDate,ROW(PaymentSchedule3[[#This Row],[Payment Number]])-ROW(PaymentSchedule3[[#Headers],[Payment Number]])-2)+DAY(LoanStartDate),"")</f>
        <v/>
      </c>
      <c r="D280" s="78" t="str">
        <f ca="1">IF(PaymentSchedule3[[#This Row],[Payment Number]]&lt;&gt;"",IF(ROW()-ROW(PaymentSchedule3[[#Headers],[Beginning
Balance]])=1,LoanAmount,INDEX(PaymentSchedule3[Ending
Balance],ROW()-ROW(PaymentSchedule3[[#Headers],[Beginning
Balance]])-1)),"")</f>
        <v/>
      </c>
      <c r="E280" s="79" t="str">
        <f ca="1">IF(PaymentSchedule3[[#This Row],[Payment Number]]&lt;&gt;"",ScheduledPayment,"")</f>
        <v/>
      </c>
      <c r="F280"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80"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80" s="78" t="str">
        <f ca="1">IF(PaymentSchedule3[[#This Row],[Payment Number]]&lt;&gt;"",PaymentSchedule3[[#This Row],[Total
Payment]]-PaymentSchedule3[[#This Row],[Interest]],"")</f>
        <v/>
      </c>
      <c r="I280" s="80" t="str">
        <f ca="1">IF(PaymentSchedule3[[#This Row],[Payment Number]]&lt;&gt;"",PaymentSchedule3[[#This Row],[Beginning
Balance]]*(InterestRate/PaymentsPerYear),"")</f>
        <v/>
      </c>
      <c r="J280" s="78" t="str">
        <f ca="1">IF(PaymentSchedule3[[#This Row],[Payment Number]]&lt;&gt;"",IF(PaymentSchedule3[[#This Row],[Scheduled Payment]]+PaymentSchedule3[[#This Row],[Extra
Payment]]&lt;=PaymentSchedule3[[#This Row],[Beginning
Balance]],PaymentSchedule3[[#This Row],[Beginning
Balance]]-PaymentSchedule3[[#This Row],[Principal]],0),"")</f>
        <v/>
      </c>
      <c r="K280" s="80" t="str">
        <f ca="1">IF(PaymentSchedule3[[#This Row],[Payment Number]]&lt;&gt;"",SUM(INDEX(PaymentSchedule3[Interest],1,1):PaymentSchedule3[[#This Row],[Interest]]),"")</f>
        <v/>
      </c>
    </row>
    <row r="281" spans="2:11" ht="18" customHeight="1">
      <c r="B281" s="76" t="str">
        <f ca="1">IF(LoanIsGood,IF(ROW()-ROW(PaymentSchedule3[[#Headers],[Payment Number]])&gt;ScheduledNumberOfPayments,"",ROW()-ROW(PaymentSchedule3[[#Headers],[Payment Number]])),"")</f>
        <v/>
      </c>
      <c r="C281" s="77" t="str">
        <f ca="1">IF(PaymentSchedule3[[#This Row],[Payment Number]]&lt;&gt;"",EOMONTH(LoanStartDate,ROW(PaymentSchedule3[[#This Row],[Payment Number]])-ROW(PaymentSchedule3[[#Headers],[Payment Number]])-2)+DAY(LoanStartDate),"")</f>
        <v/>
      </c>
      <c r="D281" s="78" t="str">
        <f ca="1">IF(PaymentSchedule3[[#This Row],[Payment Number]]&lt;&gt;"",IF(ROW()-ROW(PaymentSchedule3[[#Headers],[Beginning
Balance]])=1,LoanAmount,INDEX(PaymentSchedule3[Ending
Balance],ROW()-ROW(PaymentSchedule3[[#Headers],[Beginning
Balance]])-1)),"")</f>
        <v/>
      </c>
      <c r="E281" s="79" t="str">
        <f ca="1">IF(PaymentSchedule3[[#This Row],[Payment Number]]&lt;&gt;"",ScheduledPayment,"")</f>
        <v/>
      </c>
      <c r="F281"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81"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81" s="78" t="str">
        <f ca="1">IF(PaymentSchedule3[[#This Row],[Payment Number]]&lt;&gt;"",PaymentSchedule3[[#This Row],[Total
Payment]]-PaymentSchedule3[[#This Row],[Interest]],"")</f>
        <v/>
      </c>
      <c r="I281" s="80" t="str">
        <f ca="1">IF(PaymentSchedule3[[#This Row],[Payment Number]]&lt;&gt;"",PaymentSchedule3[[#This Row],[Beginning
Balance]]*(InterestRate/PaymentsPerYear),"")</f>
        <v/>
      </c>
      <c r="J281" s="78" t="str">
        <f ca="1">IF(PaymentSchedule3[[#This Row],[Payment Number]]&lt;&gt;"",IF(PaymentSchedule3[[#This Row],[Scheduled Payment]]+PaymentSchedule3[[#This Row],[Extra
Payment]]&lt;=PaymentSchedule3[[#This Row],[Beginning
Balance]],PaymentSchedule3[[#This Row],[Beginning
Balance]]-PaymentSchedule3[[#This Row],[Principal]],0),"")</f>
        <v/>
      </c>
      <c r="K281" s="80" t="str">
        <f ca="1">IF(PaymentSchedule3[[#This Row],[Payment Number]]&lt;&gt;"",SUM(INDEX(PaymentSchedule3[Interest],1,1):PaymentSchedule3[[#This Row],[Interest]]),"")</f>
        <v/>
      </c>
    </row>
    <row r="282" spans="2:11" ht="18" customHeight="1">
      <c r="B282" s="76" t="str">
        <f ca="1">IF(LoanIsGood,IF(ROW()-ROW(PaymentSchedule3[[#Headers],[Payment Number]])&gt;ScheduledNumberOfPayments,"",ROW()-ROW(PaymentSchedule3[[#Headers],[Payment Number]])),"")</f>
        <v/>
      </c>
      <c r="C282" s="77" t="str">
        <f ca="1">IF(PaymentSchedule3[[#This Row],[Payment Number]]&lt;&gt;"",EOMONTH(LoanStartDate,ROW(PaymentSchedule3[[#This Row],[Payment Number]])-ROW(PaymentSchedule3[[#Headers],[Payment Number]])-2)+DAY(LoanStartDate),"")</f>
        <v/>
      </c>
      <c r="D282" s="78" t="str">
        <f ca="1">IF(PaymentSchedule3[[#This Row],[Payment Number]]&lt;&gt;"",IF(ROW()-ROW(PaymentSchedule3[[#Headers],[Beginning
Balance]])=1,LoanAmount,INDEX(PaymentSchedule3[Ending
Balance],ROW()-ROW(PaymentSchedule3[[#Headers],[Beginning
Balance]])-1)),"")</f>
        <v/>
      </c>
      <c r="E282" s="79" t="str">
        <f ca="1">IF(PaymentSchedule3[[#This Row],[Payment Number]]&lt;&gt;"",ScheduledPayment,"")</f>
        <v/>
      </c>
      <c r="F282"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82"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82" s="78" t="str">
        <f ca="1">IF(PaymentSchedule3[[#This Row],[Payment Number]]&lt;&gt;"",PaymentSchedule3[[#This Row],[Total
Payment]]-PaymentSchedule3[[#This Row],[Interest]],"")</f>
        <v/>
      </c>
      <c r="I282" s="80" t="str">
        <f ca="1">IF(PaymentSchedule3[[#This Row],[Payment Number]]&lt;&gt;"",PaymentSchedule3[[#This Row],[Beginning
Balance]]*(InterestRate/PaymentsPerYear),"")</f>
        <v/>
      </c>
      <c r="J282" s="78" t="str">
        <f ca="1">IF(PaymentSchedule3[[#This Row],[Payment Number]]&lt;&gt;"",IF(PaymentSchedule3[[#This Row],[Scheduled Payment]]+PaymentSchedule3[[#This Row],[Extra
Payment]]&lt;=PaymentSchedule3[[#This Row],[Beginning
Balance]],PaymentSchedule3[[#This Row],[Beginning
Balance]]-PaymentSchedule3[[#This Row],[Principal]],0),"")</f>
        <v/>
      </c>
      <c r="K282" s="80" t="str">
        <f ca="1">IF(PaymentSchedule3[[#This Row],[Payment Number]]&lt;&gt;"",SUM(INDEX(PaymentSchedule3[Interest],1,1):PaymentSchedule3[[#This Row],[Interest]]),"")</f>
        <v/>
      </c>
    </row>
    <row r="283" spans="2:11" ht="18" customHeight="1">
      <c r="B283" s="76" t="str">
        <f ca="1">IF(LoanIsGood,IF(ROW()-ROW(PaymentSchedule3[[#Headers],[Payment Number]])&gt;ScheduledNumberOfPayments,"",ROW()-ROW(PaymentSchedule3[[#Headers],[Payment Number]])),"")</f>
        <v/>
      </c>
      <c r="C283" s="77" t="str">
        <f ca="1">IF(PaymentSchedule3[[#This Row],[Payment Number]]&lt;&gt;"",EOMONTH(LoanStartDate,ROW(PaymentSchedule3[[#This Row],[Payment Number]])-ROW(PaymentSchedule3[[#Headers],[Payment Number]])-2)+DAY(LoanStartDate),"")</f>
        <v/>
      </c>
      <c r="D283" s="78" t="str">
        <f ca="1">IF(PaymentSchedule3[[#This Row],[Payment Number]]&lt;&gt;"",IF(ROW()-ROW(PaymentSchedule3[[#Headers],[Beginning
Balance]])=1,LoanAmount,INDEX(PaymentSchedule3[Ending
Balance],ROW()-ROW(PaymentSchedule3[[#Headers],[Beginning
Balance]])-1)),"")</f>
        <v/>
      </c>
      <c r="E283" s="79" t="str">
        <f ca="1">IF(PaymentSchedule3[[#This Row],[Payment Number]]&lt;&gt;"",ScheduledPayment,"")</f>
        <v/>
      </c>
      <c r="F283"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83"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83" s="78" t="str">
        <f ca="1">IF(PaymentSchedule3[[#This Row],[Payment Number]]&lt;&gt;"",PaymentSchedule3[[#This Row],[Total
Payment]]-PaymentSchedule3[[#This Row],[Interest]],"")</f>
        <v/>
      </c>
      <c r="I283" s="80" t="str">
        <f ca="1">IF(PaymentSchedule3[[#This Row],[Payment Number]]&lt;&gt;"",PaymentSchedule3[[#This Row],[Beginning
Balance]]*(InterestRate/PaymentsPerYear),"")</f>
        <v/>
      </c>
      <c r="J283" s="78" t="str">
        <f ca="1">IF(PaymentSchedule3[[#This Row],[Payment Number]]&lt;&gt;"",IF(PaymentSchedule3[[#This Row],[Scheduled Payment]]+PaymentSchedule3[[#This Row],[Extra
Payment]]&lt;=PaymentSchedule3[[#This Row],[Beginning
Balance]],PaymentSchedule3[[#This Row],[Beginning
Balance]]-PaymentSchedule3[[#This Row],[Principal]],0),"")</f>
        <v/>
      </c>
      <c r="K283" s="80" t="str">
        <f ca="1">IF(PaymentSchedule3[[#This Row],[Payment Number]]&lt;&gt;"",SUM(INDEX(PaymentSchedule3[Interest],1,1):PaymentSchedule3[[#This Row],[Interest]]),"")</f>
        <v/>
      </c>
    </row>
    <row r="284" spans="2:11" ht="18" customHeight="1">
      <c r="B284" s="76" t="str">
        <f ca="1">IF(LoanIsGood,IF(ROW()-ROW(PaymentSchedule3[[#Headers],[Payment Number]])&gt;ScheduledNumberOfPayments,"",ROW()-ROW(PaymentSchedule3[[#Headers],[Payment Number]])),"")</f>
        <v/>
      </c>
      <c r="C284" s="77" t="str">
        <f ca="1">IF(PaymentSchedule3[[#This Row],[Payment Number]]&lt;&gt;"",EOMONTH(LoanStartDate,ROW(PaymentSchedule3[[#This Row],[Payment Number]])-ROW(PaymentSchedule3[[#Headers],[Payment Number]])-2)+DAY(LoanStartDate),"")</f>
        <v/>
      </c>
      <c r="D284" s="78" t="str">
        <f ca="1">IF(PaymentSchedule3[[#This Row],[Payment Number]]&lt;&gt;"",IF(ROW()-ROW(PaymentSchedule3[[#Headers],[Beginning
Balance]])=1,LoanAmount,INDEX(PaymentSchedule3[Ending
Balance],ROW()-ROW(PaymentSchedule3[[#Headers],[Beginning
Balance]])-1)),"")</f>
        <v/>
      </c>
      <c r="E284" s="79" t="str">
        <f ca="1">IF(PaymentSchedule3[[#This Row],[Payment Number]]&lt;&gt;"",ScheduledPayment,"")</f>
        <v/>
      </c>
      <c r="F284"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84"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84" s="78" t="str">
        <f ca="1">IF(PaymentSchedule3[[#This Row],[Payment Number]]&lt;&gt;"",PaymentSchedule3[[#This Row],[Total
Payment]]-PaymentSchedule3[[#This Row],[Interest]],"")</f>
        <v/>
      </c>
      <c r="I284" s="80" t="str">
        <f ca="1">IF(PaymentSchedule3[[#This Row],[Payment Number]]&lt;&gt;"",PaymentSchedule3[[#This Row],[Beginning
Balance]]*(InterestRate/PaymentsPerYear),"")</f>
        <v/>
      </c>
      <c r="J284" s="78" t="str">
        <f ca="1">IF(PaymentSchedule3[[#This Row],[Payment Number]]&lt;&gt;"",IF(PaymentSchedule3[[#This Row],[Scheduled Payment]]+PaymentSchedule3[[#This Row],[Extra
Payment]]&lt;=PaymentSchedule3[[#This Row],[Beginning
Balance]],PaymentSchedule3[[#This Row],[Beginning
Balance]]-PaymentSchedule3[[#This Row],[Principal]],0),"")</f>
        <v/>
      </c>
      <c r="K284" s="80" t="str">
        <f ca="1">IF(PaymentSchedule3[[#This Row],[Payment Number]]&lt;&gt;"",SUM(INDEX(PaymentSchedule3[Interest],1,1):PaymentSchedule3[[#This Row],[Interest]]),"")</f>
        <v/>
      </c>
    </row>
    <row r="285" spans="2:11" ht="18" customHeight="1">
      <c r="B285" s="76" t="str">
        <f ca="1">IF(LoanIsGood,IF(ROW()-ROW(PaymentSchedule3[[#Headers],[Payment Number]])&gt;ScheduledNumberOfPayments,"",ROW()-ROW(PaymentSchedule3[[#Headers],[Payment Number]])),"")</f>
        <v/>
      </c>
      <c r="C285" s="77" t="str">
        <f ca="1">IF(PaymentSchedule3[[#This Row],[Payment Number]]&lt;&gt;"",EOMONTH(LoanStartDate,ROW(PaymentSchedule3[[#This Row],[Payment Number]])-ROW(PaymentSchedule3[[#Headers],[Payment Number]])-2)+DAY(LoanStartDate),"")</f>
        <v/>
      </c>
      <c r="D285" s="78" t="str">
        <f ca="1">IF(PaymentSchedule3[[#This Row],[Payment Number]]&lt;&gt;"",IF(ROW()-ROW(PaymentSchedule3[[#Headers],[Beginning
Balance]])=1,LoanAmount,INDEX(PaymentSchedule3[Ending
Balance],ROW()-ROW(PaymentSchedule3[[#Headers],[Beginning
Balance]])-1)),"")</f>
        <v/>
      </c>
      <c r="E285" s="79" t="str">
        <f ca="1">IF(PaymentSchedule3[[#This Row],[Payment Number]]&lt;&gt;"",ScheduledPayment,"")</f>
        <v/>
      </c>
      <c r="F285"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85"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85" s="78" t="str">
        <f ca="1">IF(PaymentSchedule3[[#This Row],[Payment Number]]&lt;&gt;"",PaymentSchedule3[[#This Row],[Total
Payment]]-PaymentSchedule3[[#This Row],[Interest]],"")</f>
        <v/>
      </c>
      <c r="I285" s="80" t="str">
        <f ca="1">IF(PaymentSchedule3[[#This Row],[Payment Number]]&lt;&gt;"",PaymentSchedule3[[#This Row],[Beginning
Balance]]*(InterestRate/PaymentsPerYear),"")</f>
        <v/>
      </c>
      <c r="J285" s="78" t="str">
        <f ca="1">IF(PaymentSchedule3[[#This Row],[Payment Number]]&lt;&gt;"",IF(PaymentSchedule3[[#This Row],[Scheduled Payment]]+PaymentSchedule3[[#This Row],[Extra
Payment]]&lt;=PaymentSchedule3[[#This Row],[Beginning
Balance]],PaymentSchedule3[[#This Row],[Beginning
Balance]]-PaymentSchedule3[[#This Row],[Principal]],0),"")</f>
        <v/>
      </c>
      <c r="K285" s="80" t="str">
        <f ca="1">IF(PaymentSchedule3[[#This Row],[Payment Number]]&lt;&gt;"",SUM(INDEX(PaymentSchedule3[Interest],1,1):PaymentSchedule3[[#This Row],[Interest]]),"")</f>
        <v/>
      </c>
    </row>
    <row r="286" spans="2:11" ht="18" customHeight="1">
      <c r="B286" s="76" t="str">
        <f ca="1">IF(LoanIsGood,IF(ROW()-ROW(PaymentSchedule3[[#Headers],[Payment Number]])&gt;ScheduledNumberOfPayments,"",ROW()-ROW(PaymentSchedule3[[#Headers],[Payment Number]])),"")</f>
        <v/>
      </c>
      <c r="C286" s="77" t="str">
        <f ca="1">IF(PaymentSchedule3[[#This Row],[Payment Number]]&lt;&gt;"",EOMONTH(LoanStartDate,ROW(PaymentSchedule3[[#This Row],[Payment Number]])-ROW(PaymentSchedule3[[#Headers],[Payment Number]])-2)+DAY(LoanStartDate),"")</f>
        <v/>
      </c>
      <c r="D286" s="78" t="str">
        <f ca="1">IF(PaymentSchedule3[[#This Row],[Payment Number]]&lt;&gt;"",IF(ROW()-ROW(PaymentSchedule3[[#Headers],[Beginning
Balance]])=1,LoanAmount,INDEX(PaymentSchedule3[Ending
Balance],ROW()-ROW(PaymentSchedule3[[#Headers],[Beginning
Balance]])-1)),"")</f>
        <v/>
      </c>
      <c r="E286" s="79" t="str">
        <f ca="1">IF(PaymentSchedule3[[#This Row],[Payment Number]]&lt;&gt;"",ScheduledPayment,"")</f>
        <v/>
      </c>
      <c r="F286"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86"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86" s="78" t="str">
        <f ca="1">IF(PaymentSchedule3[[#This Row],[Payment Number]]&lt;&gt;"",PaymentSchedule3[[#This Row],[Total
Payment]]-PaymentSchedule3[[#This Row],[Interest]],"")</f>
        <v/>
      </c>
      <c r="I286" s="80" t="str">
        <f ca="1">IF(PaymentSchedule3[[#This Row],[Payment Number]]&lt;&gt;"",PaymentSchedule3[[#This Row],[Beginning
Balance]]*(InterestRate/PaymentsPerYear),"")</f>
        <v/>
      </c>
      <c r="J286" s="78" t="str">
        <f ca="1">IF(PaymentSchedule3[[#This Row],[Payment Number]]&lt;&gt;"",IF(PaymentSchedule3[[#This Row],[Scheduled Payment]]+PaymentSchedule3[[#This Row],[Extra
Payment]]&lt;=PaymentSchedule3[[#This Row],[Beginning
Balance]],PaymentSchedule3[[#This Row],[Beginning
Balance]]-PaymentSchedule3[[#This Row],[Principal]],0),"")</f>
        <v/>
      </c>
      <c r="K286" s="80" t="str">
        <f ca="1">IF(PaymentSchedule3[[#This Row],[Payment Number]]&lt;&gt;"",SUM(INDEX(PaymentSchedule3[Interest],1,1):PaymentSchedule3[[#This Row],[Interest]]),"")</f>
        <v/>
      </c>
    </row>
    <row r="287" spans="2:11" ht="18" customHeight="1">
      <c r="B287" s="76" t="str">
        <f ca="1">IF(LoanIsGood,IF(ROW()-ROW(PaymentSchedule3[[#Headers],[Payment Number]])&gt;ScheduledNumberOfPayments,"",ROW()-ROW(PaymentSchedule3[[#Headers],[Payment Number]])),"")</f>
        <v/>
      </c>
      <c r="C287" s="77" t="str">
        <f ca="1">IF(PaymentSchedule3[[#This Row],[Payment Number]]&lt;&gt;"",EOMONTH(LoanStartDate,ROW(PaymentSchedule3[[#This Row],[Payment Number]])-ROW(PaymentSchedule3[[#Headers],[Payment Number]])-2)+DAY(LoanStartDate),"")</f>
        <v/>
      </c>
      <c r="D287" s="78" t="str">
        <f ca="1">IF(PaymentSchedule3[[#This Row],[Payment Number]]&lt;&gt;"",IF(ROW()-ROW(PaymentSchedule3[[#Headers],[Beginning
Balance]])=1,LoanAmount,INDEX(PaymentSchedule3[Ending
Balance],ROW()-ROW(PaymentSchedule3[[#Headers],[Beginning
Balance]])-1)),"")</f>
        <v/>
      </c>
      <c r="E287" s="79" t="str">
        <f ca="1">IF(PaymentSchedule3[[#This Row],[Payment Number]]&lt;&gt;"",ScheduledPayment,"")</f>
        <v/>
      </c>
      <c r="F287"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87"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87" s="78" t="str">
        <f ca="1">IF(PaymentSchedule3[[#This Row],[Payment Number]]&lt;&gt;"",PaymentSchedule3[[#This Row],[Total
Payment]]-PaymentSchedule3[[#This Row],[Interest]],"")</f>
        <v/>
      </c>
      <c r="I287" s="80" t="str">
        <f ca="1">IF(PaymentSchedule3[[#This Row],[Payment Number]]&lt;&gt;"",PaymentSchedule3[[#This Row],[Beginning
Balance]]*(InterestRate/PaymentsPerYear),"")</f>
        <v/>
      </c>
      <c r="J287" s="78" t="str">
        <f ca="1">IF(PaymentSchedule3[[#This Row],[Payment Number]]&lt;&gt;"",IF(PaymentSchedule3[[#This Row],[Scheduled Payment]]+PaymentSchedule3[[#This Row],[Extra
Payment]]&lt;=PaymentSchedule3[[#This Row],[Beginning
Balance]],PaymentSchedule3[[#This Row],[Beginning
Balance]]-PaymentSchedule3[[#This Row],[Principal]],0),"")</f>
        <v/>
      </c>
      <c r="K287" s="80" t="str">
        <f ca="1">IF(PaymentSchedule3[[#This Row],[Payment Number]]&lt;&gt;"",SUM(INDEX(PaymentSchedule3[Interest],1,1):PaymentSchedule3[[#This Row],[Interest]]),"")</f>
        <v/>
      </c>
    </row>
    <row r="288" spans="2:11" ht="18" customHeight="1">
      <c r="B288" s="76" t="str">
        <f ca="1">IF(LoanIsGood,IF(ROW()-ROW(PaymentSchedule3[[#Headers],[Payment Number]])&gt;ScheduledNumberOfPayments,"",ROW()-ROW(PaymentSchedule3[[#Headers],[Payment Number]])),"")</f>
        <v/>
      </c>
      <c r="C288" s="77" t="str">
        <f ca="1">IF(PaymentSchedule3[[#This Row],[Payment Number]]&lt;&gt;"",EOMONTH(LoanStartDate,ROW(PaymentSchedule3[[#This Row],[Payment Number]])-ROW(PaymentSchedule3[[#Headers],[Payment Number]])-2)+DAY(LoanStartDate),"")</f>
        <v/>
      </c>
      <c r="D288" s="78" t="str">
        <f ca="1">IF(PaymentSchedule3[[#This Row],[Payment Number]]&lt;&gt;"",IF(ROW()-ROW(PaymentSchedule3[[#Headers],[Beginning
Balance]])=1,LoanAmount,INDEX(PaymentSchedule3[Ending
Balance],ROW()-ROW(PaymentSchedule3[[#Headers],[Beginning
Balance]])-1)),"")</f>
        <v/>
      </c>
      <c r="E288" s="79" t="str">
        <f ca="1">IF(PaymentSchedule3[[#This Row],[Payment Number]]&lt;&gt;"",ScheduledPayment,"")</f>
        <v/>
      </c>
      <c r="F288"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88"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88" s="78" t="str">
        <f ca="1">IF(PaymentSchedule3[[#This Row],[Payment Number]]&lt;&gt;"",PaymentSchedule3[[#This Row],[Total
Payment]]-PaymentSchedule3[[#This Row],[Interest]],"")</f>
        <v/>
      </c>
      <c r="I288" s="80" t="str">
        <f ca="1">IF(PaymentSchedule3[[#This Row],[Payment Number]]&lt;&gt;"",PaymentSchedule3[[#This Row],[Beginning
Balance]]*(InterestRate/PaymentsPerYear),"")</f>
        <v/>
      </c>
      <c r="J288" s="78" t="str">
        <f ca="1">IF(PaymentSchedule3[[#This Row],[Payment Number]]&lt;&gt;"",IF(PaymentSchedule3[[#This Row],[Scheduled Payment]]+PaymentSchedule3[[#This Row],[Extra
Payment]]&lt;=PaymentSchedule3[[#This Row],[Beginning
Balance]],PaymentSchedule3[[#This Row],[Beginning
Balance]]-PaymentSchedule3[[#This Row],[Principal]],0),"")</f>
        <v/>
      </c>
      <c r="K288" s="80" t="str">
        <f ca="1">IF(PaymentSchedule3[[#This Row],[Payment Number]]&lt;&gt;"",SUM(INDEX(PaymentSchedule3[Interest],1,1):PaymentSchedule3[[#This Row],[Interest]]),"")</f>
        <v/>
      </c>
    </row>
    <row r="289" spans="2:11" ht="18" customHeight="1">
      <c r="B289" s="76" t="str">
        <f ca="1">IF(LoanIsGood,IF(ROW()-ROW(PaymentSchedule3[[#Headers],[Payment Number]])&gt;ScheduledNumberOfPayments,"",ROW()-ROW(PaymentSchedule3[[#Headers],[Payment Number]])),"")</f>
        <v/>
      </c>
      <c r="C289" s="77" t="str">
        <f ca="1">IF(PaymentSchedule3[[#This Row],[Payment Number]]&lt;&gt;"",EOMONTH(LoanStartDate,ROW(PaymentSchedule3[[#This Row],[Payment Number]])-ROW(PaymentSchedule3[[#Headers],[Payment Number]])-2)+DAY(LoanStartDate),"")</f>
        <v/>
      </c>
      <c r="D289" s="78" t="str">
        <f ca="1">IF(PaymentSchedule3[[#This Row],[Payment Number]]&lt;&gt;"",IF(ROW()-ROW(PaymentSchedule3[[#Headers],[Beginning
Balance]])=1,LoanAmount,INDEX(PaymentSchedule3[Ending
Balance],ROW()-ROW(PaymentSchedule3[[#Headers],[Beginning
Balance]])-1)),"")</f>
        <v/>
      </c>
      <c r="E289" s="79" t="str">
        <f ca="1">IF(PaymentSchedule3[[#This Row],[Payment Number]]&lt;&gt;"",ScheduledPayment,"")</f>
        <v/>
      </c>
      <c r="F289"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89"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89" s="78" t="str">
        <f ca="1">IF(PaymentSchedule3[[#This Row],[Payment Number]]&lt;&gt;"",PaymentSchedule3[[#This Row],[Total
Payment]]-PaymentSchedule3[[#This Row],[Interest]],"")</f>
        <v/>
      </c>
      <c r="I289" s="80" t="str">
        <f ca="1">IF(PaymentSchedule3[[#This Row],[Payment Number]]&lt;&gt;"",PaymentSchedule3[[#This Row],[Beginning
Balance]]*(InterestRate/PaymentsPerYear),"")</f>
        <v/>
      </c>
      <c r="J289" s="78" t="str">
        <f ca="1">IF(PaymentSchedule3[[#This Row],[Payment Number]]&lt;&gt;"",IF(PaymentSchedule3[[#This Row],[Scheduled Payment]]+PaymentSchedule3[[#This Row],[Extra
Payment]]&lt;=PaymentSchedule3[[#This Row],[Beginning
Balance]],PaymentSchedule3[[#This Row],[Beginning
Balance]]-PaymentSchedule3[[#This Row],[Principal]],0),"")</f>
        <v/>
      </c>
      <c r="K289" s="80" t="str">
        <f ca="1">IF(PaymentSchedule3[[#This Row],[Payment Number]]&lt;&gt;"",SUM(INDEX(PaymentSchedule3[Interest],1,1):PaymentSchedule3[[#This Row],[Interest]]),"")</f>
        <v/>
      </c>
    </row>
    <row r="290" spans="2:11" ht="18" customHeight="1">
      <c r="B290" s="76" t="str">
        <f ca="1">IF(LoanIsGood,IF(ROW()-ROW(PaymentSchedule3[[#Headers],[Payment Number]])&gt;ScheduledNumberOfPayments,"",ROW()-ROW(PaymentSchedule3[[#Headers],[Payment Number]])),"")</f>
        <v/>
      </c>
      <c r="C290" s="77" t="str">
        <f ca="1">IF(PaymentSchedule3[[#This Row],[Payment Number]]&lt;&gt;"",EOMONTH(LoanStartDate,ROW(PaymentSchedule3[[#This Row],[Payment Number]])-ROW(PaymentSchedule3[[#Headers],[Payment Number]])-2)+DAY(LoanStartDate),"")</f>
        <v/>
      </c>
      <c r="D290" s="78" t="str">
        <f ca="1">IF(PaymentSchedule3[[#This Row],[Payment Number]]&lt;&gt;"",IF(ROW()-ROW(PaymentSchedule3[[#Headers],[Beginning
Balance]])=1,LoanAmount,INDEX(PaymentSchedule3[Ending
Balance],ROW()-ROW(PaymentSchedule3[[#Headers],[Beginning
Balance]])-1)),"")</f>
        <v/>
      </c>
      <c r="E290" s="79" t="str">
        <f ca="1">IF(PaymentSchedule3[[#This Row],[Payment Number]]&lt;&gt;"",ScheduledPayment,"")</f>
        <v/>
      </c>
      <c r="F290"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90"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90" s="78" t="str">
        <f ca="1">IF(PaymentSchedule3[[#This Row],[Payment Number]]&lt;&gt;"",PaymentSchedule3[[#This Row],[Total
Payment]]-PaymentSchedule3[[#This Row],[Interest]],"")</f>
        <v/>
      </c>
      <c r="I290" s="80" t="str">
        <f ca="1">IF(PaymentSchedule3[[#This Row],[Payment Number]]&lt;&gt;"",PaymentSchedule3[[#This Row],[Beginning
Balance]]*(InterestRate/PaymentsPerYear),"")</f>
        <v/>
      </c>
      <c r="J290" s="78" t="str">
        <f ca="1">IF(PaymentSchedule3[[#This Row],[Payment Number]]&lt;&gt;"",IF(PaymentSchedule3[[#This Row],[Scheduled Payment]]+PaymentSchedule3[[#This Row],[Extra
Payment]]&lt;=PaymentSchedule3[[#This Row],[Beginning
Balance]],PaymentSchedule3[[#This Row],[Beginning
Balance]]-PaymentSchedule3[[#This Row],[Principal]],0),"")</f>
        <v/>
      </c>
      <c r="K290" s="80" t="str">
        <f ca="1">IF(PaymentSchedule3[[#This Row],[Payment Number]]&lt;&gt;"",SUM(INDEX(PaymentSchedule3[Interest],1,1):PaymentSchedule3[[#This Row],[Interest]]),"")</f>
        <v/>
      </c>
    </row>
    <row r="291" spans="2:11" ht="18" customHeight="1">
      <c r="B291" s="76" t="str">
        <f ca="1">IF(LoanIsGood,IF(ROW()-ROW(PaymentSchedule3[[#Headers],[Payment Number]])&gt;ScheduledNumberOfPayments,"",ROW()-ROW(PaymentSchedule3[[#Headers],[Payment Number]])),"")</f>
        <v/>
      </c>
      <c r="C291" s="77" t="str">
        <f ca="1">IF(PaymentSchedule3[[#This Row],[Payment Number]]&lt;&gt;"",EOMONTH(LoanStartDate,ROW(PaymentSchedule3[[#This Row],[Payment Number]])-ROW(PaymentSchedule3[[#Headers],[Payment Number]])-2)+DAY(LoanStartDate),"")</f>
        <v/>
      </c>
      <c r="D291" s="78" t="str">
        <f ca="1">IF(PaymentSchedule3[[#This Row],[Payment Number]]&lt;&gt;"",IF(ROW()-ROW(PaymentSchedule3[[#Headers],[Beginning
Balance]])=1,LoanAmount,INDEX(PaymentSchedule3[Ending
Balance],ROW()-ROW(PaymentSchedule3[[#Headers],[Beginning
Balance]])-1)),"")</f>
        <v/>
      </c>
      <c r="E291" s="79" t="str">
        <f ca="1">IF(PaymentSchedule3[[#This Row],[Payment Number]]&lt;&gt;"",ScheduledPayment,"")</f>
        <v/>
      </c>
      <c r="F291"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91"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91" s="78" t="str">
        <f ca="1">IF(PaymentSchedule3[[#This Row],[Payment Number]]&lt;&gt;"",PaymentSchedule3[[#This Row],[Total
Payment]]-PaymentSchedule3[[#This Row],[Interest]],"")</f>
        <v/>
      </c>
      <c r="I291" s="80" t="str">
        <f ca="1">IF(PaymentSchedule3[[#This Row],[Payment Number]]&lt;&gt;"",PaymentSchedule3[[#This Row],[Beginning
Balance]]*(InterestRate/PaymentsPerYear),"")</f>
        <v/>
      </c>
      <c r="J291" s="78" t="str">
        <f ca="1">IF(PaymentSchedule3[[#This Row],[Payment Number]]&lt;&gt;"",IF(PaymentSchedule3[[#This Row],[Scheduled Payment]]+PaymentSchedule3[[#This Row],[Extra
Payment]]&lt;=PaymentSchedule3[[#This Row],[Beginning
Balance]],PaymentSchedule3[[#This Row],[Beginning
Balance]]-PaymentSchedule3[[#This Row],[Principal]],0),"")</f>
        <v/>
      </c>
      <c r="K291" s="80" t="str">
        <f ca="1">IF(PaymentSchedule3[[#This Row],[Payment Number]]&lt;&gt;"",SUM(INDEX(PaymentSchedule3[Interest],1,1):PaymentSchedule3[[#This Row],[Interest]]),"")</f>
        <v/>
      </c>
    </row>
    <row r="292" spans="2:11" ht="18" customHeight="1">
      <c r="B292" s="76" t="str">
        <f ca="1">IF(LoanIsGood,IF(ROW()-ROW(PaymentSchedule3[[#Headers],[Payment Number]])&gt;ScheduledNumberOfPayments,"",ROW()-ROW(PaymentSchedule3[[#Headers],[Payment Number]])),"")</f>
        <v/>
      </c>
      <c r="C292" s="77" t="str">
        <f ca="1">IF(PaymentSchedule3[[#This Row],[Payment Number]]&lt;&gt;"",EOMONTH(LoanStartDate,ROW(PaymentSchedule3[[#This Row],[Payment Number]])-ROW(PaymentSchedule3[[#Headers],[Payment Number]])-2)+DAY(LoanStartDate),"")</f>
        <v/>
      </c>
      <c r="D292" s="78" t="str">
        <f ca="1">IF(PaymentSchedule3[[#This Row],[Payment Number]]&lt;&gt;"",IF(ROW()-ROW(PaymentSchedule3[[#Headers],[Beginning
Balance]])=1,LoanAmount,INDEX(PaymentSchedule3[Ending
Balance],ROW()-ROW(PaymentSchedule3[[#Headers],[Beginning
Balance]])-1)),"")</f>
        <v/>
      </c>
      <c r="E292" s="79" t="str">
        <f ca="1">IF(PaymentSchedule3[[#This Row],[Payment Number]]&lt;&gt;"",ScheduledPayment,"")</f>
        <v/>
      </c>
      <c r="F292"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92"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92" s="78" t="str">
        <f ca="1">IF(PaymentSchedule3[[#This Row],[Payment Number]]&lt;&gt;"",PaymentSchedule3[[#This Row],[Total
Payment]]-PaymentSchedule3[[#This Row],[Interest]],"")</f>
        <v/>
      </c>
      <c r="I292" s="80" t="str">
        <f ca="1">IF(PaymentSchedule3[[#This Row],[Payment Number]]&lt;&gt;"",PaymentSchedule3[[#This Row],[Beginning
Balance]]*(InterestRate/PaymentsPerYear),"")</f>
        <v/>
      </c>
      <c r="J292" s="78" t="str">
        <f ca="1">IF(PaymentSchedule3[[#This Row],[Payment Number]]&lt;&gt;"",IF(PaymentSchedule3[[#This Row],[Scheduled Payment]]+PaymentSchedule3[[#This Row],[Extra
Payment]]&lt;=PaymentSchedule3[[#This Row],[Beginning
Balance]],PaymentSchedule3[[#This Row],[Beginning
Balance]]-PaymentSchedule3[[#This Row],[Principal]],0),"")</f>
        <v/>
      </c>
      <c r="K292" s="80" t="str">
        <f ca="1">IF(PaymentSchedule3[[#This Row],[Payment Number]]&lt;&gt;"",SUM(INDEX(PaymentSchedule3[Interest],1,1):PaymentSchedule3[[#This Row],[Interest]]),"")</f>
        <v/>
      </c>
    </row>
    <row r="293" spans="2:11" ht="18" customHeight="1">
      <c r="B293" s="76" t="str">
        <f ca="1">IF(LoanIsGood,IF(ROW()-ROW(PaymentSchedule3[[#Headers],[Payment Number]])&gt;ScheduledNumberOfPayments,"",ROW()-ROW(PaymentSchedule3[[#Headers],[Payment Number]])),"")</f>
        <v/>
      </c>
      <c r="C293" s="77" t="str">
        <f ca="1">IF(PaymentSchedule3[[#This Row],[Payment Number]]&lt;&gt;"",EOMONTH(LoanStartDate,ROW(PaymentSchedule3[[#This Row],[Payment Number]])-ROW(PaymentSchedule3[[#Headers],[Payment Number]])-2)+DAY(LoanStartDate),"")</f>
        <v/>
      </c>
      <c r="D293" s="78" t="str">
        <f ca="1">IF(PaymentSchedule3[[#This Row],[Payment Number]]&lt;&gt;"",IF(ROW()-ROW(PaymentSchedule3[[#Headers],[Beginning
Balance]])=1,LoanAmount,INDEX(PaymentSchedule3[Ending
Balance],ROW()-ROW(PaymentSchedule3[[#Headers],[Beginning
Balance]])-1)),"")</f>
        <v/>
      </c>
      <c r="E293" s="79" t="str">
        <f ca="1">IF(PaymentSchedule3[[#This Row],[Payment Number]]&lt;&gt;"",ScheduledPayment,"")</f>
        <v/>
      </c>
      <c r="F293"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93"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93" s="78" t="str">
        <f ca="1">IF(PaymentSchedule3[[#This Row],[Payment Number]]&lt;&gt;"",PaymentSchedule3[[#This Row],[Total
Payment]]-PaymentSchedule3[[#This Row],[Interest]],"")</f>
        <v/>
      </c>
      <c r="I293" s="80" t="str">
        <f ca="1">IF(PaymentSchedule3[[#This Row],[Payment Number]]&lt;&gt;"",PaymentSchedule3[[#This Row],[Beginning
Balance]]*(InterestRate/PaymentsPerYear),"")</f>
        <v/>
      </c>
      <c r="J293" s="78" t="str">
        <f ca="1">IF(PaymentSchedule3[[#This Row],[Payment Number]]&lt;&gt;"",IF(PaymentSchedule3[[#This Row],[Scheduled Payment]]+PaymentSchedule3[[#This Row],[Extra
Payment]]&lt;=PaymentSchedule3[[#This Row],[Beginning
Balance]],PaymentSchedule3[[#This Row],[Beginning
Balance]]-PaymentSchedule3[[#This Row],[Principal]],0),"")</f>
        <v/>
      </c>
      <c r="K293" s="80" t="str">
        <f ca="1">IF(PaymentSchedule3[[#This Row],[Payment Number]]&lt;&gt;"",SUM(INDEX(PaymentSchedule3[Interest],1,1):PaymentSchedule3[[#This Row],[Interest]]),"")</f>
        <v/>
      </c>
    </row>
    <row r="294" spans="2:11" ht="18" customHeight="1">
      <c r="B294" s="76" t="str">
        <f ca="1">IF(LoanIsGood,IF(ROW()-ROW(PaymentSchedule3[[#Headers],[Payment Number]])&gt;ScheduledNumberOfPayments,"",ROW()-ROW(PaymentSchedule3[[#Headers],[Payment Number]])),"")</f>
        <v/>
      </c>
      <c r="C294" s="77" t="str">
        <f ca="1">IF(PaymentSchedule3[[#This Row],[Payment Number]]&lt;&gt;"",EOMONTH(LoanStartDate,ROW(PaymentSchedule3[[#This Row],[Payment Number]])-ROW(PaymentSchedule3[[#Headers],[Payment Number]])-2)+DAY(LoanStartDate),"")</f>
        <v/>
      </c>
      <c r="D294" s="78" t="str">
        <f ca="1">IF(PaymentSchedule3[[#This Row],[Payment Number]]&lt;&gt;"",IF(ROW()-ROW(PaymentSchedule3[[#Headers],[Beginning
Balance]])=1,LoanAmount,INDEX(PaymentSchedule3[Ending
Balance],ROW()-ROW(PaymentSchedule3[[#Headers],[Beginning
Balance]])-1)),"")</f>
        <v/>
      </c>
      <c r="E294" s="79" t="str">
        <f ca="1">IF(PaymentSchedule3[[#This Row],[Payment Number]]&lt;&gt;"",ScheduledPayment,"")</f>
        <v/>
      </c>
      <c r="F294"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94"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94" s="78" t="str">
        <f ca="1">IF(PaymentSchedule3[[#This Row],[Payment Number]]&lt;&gt;"",PaymentSchedule3[[#This Row],[Total
Payment]]-PaymentSchedule3[[#This Row],[Interest]],"")</f>
        <v/>
      </c>
      <c r="I294" s="80" t="str">
        <f ca="1">IF(PaymentSchedule3[[#This Row],[Payment Number]]&lt;&gt;"",PaymentSchedule3[[#This Row],[Beginning
Balance]]*(InterestRate/PaymentsPerYear),"")</f>
        <v/>
      </c>
      <c r="J294" s="78" t="str">
        <f ca="1">IF(PaymentSchedule3[[#This Row],[Payment Number]]&lt;&gt;"",IF(PaymentSchedule3[[#This Row],[Scheduled Payment]]+PaymentSchedule3[[#This Row],[Extra
Payment]]&lt;=PaymentSchedule3[[#This Row],[Beginning
Balance]],PaymentSchedule3[[#This Row],[Beginning
Balance]]-PaymentSchedule3[[#This Row],[Principal]],0),"")</f>
        <v/>
      </c>
      <c r="K294" s="80" t="str">
        <f ca="1">IF(PaymentSchedule3[[#This Row],[Payment Number]]&lt;&gt;"",SUM(INDEX(PaymentSchedule3[Interest],1,1):PaymentSchedule3[[#This Row],[Interest]]),"")</f>
        <v/>
      </c>
    </row>
    <row r="295" spans="2:11" ht="18" customHeight="1">
      <c r="B295" s="76" t="str">
        <f ca="1">IF(LoanIsGood,IF(ROW()-ROW(PaymentSchedule3[[#Headers],[Payment Number]])&gt;ScheduledNumberOfPayments,"",ROW()-ROW(PaymentSchedule3[[#Headers],[Payment Number]])),"")</f>
        <v/>
      </c>
      <c r="C295" s="77" t="str">
        <f ca="1">IF(PaymentSchedule3[[#This Row],[Payment Number]]&lt;&gt;"",EOMONTH(LoanStartDate,ROW(PaymentSchedule3[[#This Row],[Payment Number]])-ROW(PaymentSchedule3[[#Headers],[Payment Number]])-2)+DAY(LoanStartDate),"")</f>
        <v/>
      </c>
      <c r="D295" s="78" t="str">
        <f ca="1">IF(PaymentSchedule3[[#This Row],[Payment Number]]&lt;&gt;"",IF(ROW()-ROW(PaymentSchedule3[[#Headers],[Beginning
Balance]])=1,LoanAmount,INDEX(PaymentSchedule3[Ending
Balance],ROW()-ROW(PaymentSchedule3[[#Headers],[Beginning
Balance]])-1)),"")</f>
        <v/>
      </c>
      <c r="E295" s="79" t="str">
        <f ca="1">IF(PaymentSchedule3[[#This Row],[Payment Number]]&lt;&gt;"",ScheduledPayment,"")</f>
        <v/>
      </c>
      <c r="F295"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95"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95" s="78" t="str">
        <f ca="1">IF(PaymentSchedule3[[#This Row],[Payment Number]]&lt;&gt;"",PaymentSchedule3[[#This Row],[Total
Payment]]-PaymentSchedule3[[#This Row],[Interest]],"")</f>
        <v/>
      </c>
      <c r="I295" s="80" t="str">
        <f ca="1">IF(PaymentSchedule3[[#This Row],[Payment Number]]&lt;&gt;"",PaymentSchedule3[[#This Row],[Beginning
Balance]]*(InterestRate/PaymentsPerYear),"")</f>
        <v/>
      </c>
      <c r="J295" s="78" t="str">
        <f ca="1">IF(PaymentSchedule3[[#This Row],[Payment Number]]&lt;&gt;"",IF(PaymentSchedule3[[#This Row],[Scheduled Payment]]+PaymentSchedule3[[#This Row],[Extra
Payment]]&lt;=PaymentSchedule3[[#This Row],[Beginning
Balance]],PaymentSchedule3[[#This Row],[Beginning
Balance]]-PaymentSchedule3[[#This Row],[Principal]],0),"")</f>
        <v/>
      </c>
      <c r="K295" s="80" t="str">
        <f ca="1">IF(PaymentSchedule3[[#This Row],[Payment Number]]&lt;&gt;"",SUM(INDEX(PaymentSchedule3[Interest],1,1):PaymentSchedule3[[#This Row],[Interest]]),"")</f>
        <v/>
      </c>
    </row>
    <row r="296" spans="2:11" ht="18" customHeight="1">
      <c r="B296" s="76" t="str">
        <f ca="1">IF(LoanIsGood,IF(ROW()-ROW(PaymentSchedule3[[#Headers],[Payment Number]])&gt;ScheduledNumberOfPayments,"",ROW()-ROW(PaymentSchedule3[[#Headers],[Payment Number]])),"")</f>
        <v/>
      </c>
      <c r="C296" s="77" t="str">
        <f ca="1">IF(PaymentSchedule3[[#This Row],[Payment Number]]&lt;&gt;"",EOMONTH(LoanStartDate,ROW(PaymentSchedule3[[#This Row],[Payment Number]])-ROW(PaymentSchedule3[[#Headers],[Payment Number]])-2)+DAY(LoanStartDate),"")</f>
        <v/>
      </c>
      <c r="D296" s="78" t="str">
        <f ca="1">IF(PaymentSchedule3[[#This Row],[Payment Number]]&lt;&gt;"",IF(ROW()-ROW(PaymentSchedule3[[#Headers],[Beginning
Balance]])=1,LoanAmount,INDEX(PaymentSchedule3[Ending
Balance],ROW()-ROW(PaymentSchedule3[[#Headers],[Beginning
Balance]])-1)),"")</f>
        <v/>
      </c>
      <c r="E296" s="79" t="str">
        <f ca="1">IF(PaymentSchedule3[[#This Row],[Payment Number]]&lt;&gt;"",ScheduledPayment,"")</f>
        <v/>
      </c>
      <c r="F296"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96"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96" s="78" t="str">
        <f ca="1">IF(PaymentSchedule3[[#This Row],[Payment Number]]&lt;&gt;"",PaymentSchedule3[[#This Row],[Total
Payment]]-PaymentSchedule3[[#This Row],[Interest]],"")</f>
        <v/>
      </c>
      <c r="I296" s="80" t="str">
        <f ca="1">IF(PaymentSchedule3[[#This Row],[Payment Number]]&lt;&gt;"",PaymentSchedule3[[#This Row],[Beginning
Balance]]*(InterestRate/PaymentsPerYear),"")</f>
        <v/>
      </c>
      <c r="J296" s="78" t="str">
        <f ca="1">IF(PaymentSchedule3[[#This Row],[Payment Number]]&lt;&gt;"",IF(PaymentSchedule3[[#This Row],[Scheduled Payment]]+PaymentSchedule3[[#This Row],[Extra
Payment]]&lt;=PaymentSchedule3[[#This Row],[Beginning
Balance]],PaymentSchedule3[[#This Row],[Beginning
Balance]]-PaymentSchedule3[[#This Row],[Principal]],0),"")</f>
        <v/>
      </c>
      <c r="K296" s="80" t="str">
        <f ca="1">IF(PaymentSchedule3[[#This Row],[Payment Number]]&lt;&gt;"",SUM(INDEX(PaymentSchedule3[Interest],1,1):PaymentSchedule3[[#This Row],[Interest]]),"")</f>
        <v/>
      </c>
    </row>
    <row r="297" spans="2:11" ht="18" customHeight="1">
      <c r="B297" s="76" t="str">
        <f ca="1">IF(LoanIsGood,IF(ROW()-ROW(PaymentSchedule3[[#Headers],[Payment Number]])&gt;ScheduledNumberOfPayments,"",ROW()-ROW(PaymentSchedule3[[#Headers],[Payment Number]])),"")</f>
        <v/>
      </c>
      <c r="C297" s="77" t="str">
        <f ca="1">IF(PaymentSchedule3[[#This Row],[Payment Number]]&lt;&gt;"",EOMONTH(LoanStartDate,ROW(PaymentSchedule3[[#This Row],[Payment Number]])-ROW(PaymentSchedule3[[#Headers],[Payment Number]])-2)+DAY(LoanStartDate),"")</f>
        <v/>
      </c>
      <c r="D297" s="78" t="str">
        <f ca="1">IF(PaymentSchedule3[[#This Row],[Payment Number]]&lt;&gt;"",IF(ROW()-ROW(PaymentSchedule3[[#Headers],[Beginning
Balance]])=1,LoanAmount,INDEX(PaymentSchedule3[Ending
Balance],ROW()-ROW(PaymentSchedule3[[#Headers],[Beginning
Balance]])-1)),"")</f>
        <v/>
      </c>
      <c r="E297" s="79" t="str">
        <f ca="1">IF(PaymentSchedule3[[#This Row],[Payment Number]]&lt;&gt;"",ScheduledPayment,"")</f>
        <v/>
      </c>
      <c r="F297"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97"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97" s="78" t="str">
        <f ca="1">IF(PaymentSchedule3[[#This Row],[Payment Number]]&lt;&gt;"",PaymentSchedule3[[#This Row],[Total
Payment]]-PaymentSchedule3[[#This Row],[Interest]],"")</f>
        <v/>
      </c>
      <c r="I297" s="80" t="str">
        <f ca="1">IF(PaymentSchedule3[[#This Row],[Payment Number]]&lt;&gt;"",PaymentSchedule3[[#This Row],[Beginning
Balance]]*(InterestRate/PaymentsPerYear),"")</f>
        <v/>
      </c>
      <c r="J297" s="78" t="str">
        <f ca="1">IF(PaymentSchedule3[[#This Row],[Payment Number]]&lt;&gt;"",IF(PaymentSchedule3[[#This Row],[Scheduled Payment]]+PaymentSchedule3[[#This Row],[Extra
Payment]]&lt;=PaymentSchedule3[[#This Row],[Beginning
Balance]],PaymentSchedule3[[#This Row],[Beginning
Balance]]-PaymentSchedule3[[#This Row],[Principal]],0),"")</f>
        <v/>
      </c>
      <c r="K297" s="80" t="str">
        <f ca="1">IF(PaymentSchedule3[[#This Row],[Payment Number]]&lt;&gt;"",SUM(INDEX(PaymentSchedule3[Interest],1,1):PaymentSchedule3[[#This Row],[Interest]]),"")</f>
        <v/>
      </c>
    </row>
    <row r="298" spans="2:11" ht="18" customHeight="1">
      <c r="B298" s="76" t="str">
        <f ca="1">IF(LoanIsGood,IF(ROW()-ROW(PaymentSchedule3[[#Headers],[Payment Number]])&gt;ScheduledNumberOfPayments,"",ROW()-ROW(PaymentSchedule3[[#Headers],[Payment Number]])),"")</f>
        <v/>
      </c>
      <c r="C298" s="77" t="str">
        <f ca="1">IF(PaymentSchedule3[[#This Row],[Payment Number]]&lt;&gt;"",EOMONTH(LoanStartDate,ROW(PaymentSchedule3[[#This Row],[Payment Number]])-ROW(PaymentSchedule3[[#Headers],[Payment Number]])-2)+DAY(LoanStartDate),"")</f>
        <v/>
      </c>
      <c r="D298" s="78" t="str">
        <f ca="1">IF(PaymentSchedule3[[#This Row],[Payment Number]]&lt;&gt;"",IF(ROW()-ROW(PaymentSchedule3[[#Headers],[Beginning
Balance]])=1,LoanAmount,INDEX(PaymentSchedule3[Ending
Balance],ROW()-ROW(PaymentSchedule3[[#Headers],[Beginning
Balance]])-1)),"")</f>
        <v/>
      </c>
      <c r="E298" s="79" t="str">
        <f ca="1">IF(PaymentSchedule3[[#This Row],[Payment Number]]&lt;&gt;"",ScheduledPayment,"")</f>
        <v/>
      </c>
      <c r="F298"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98"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98" s="78" t="str">
        <f ca="1">IF(PaymentSchedule3[[#This Row],[Payment Number]]&lt;&gt;"",PaymentSchedule3[[#This Row],[Total
Payment]]-PaymentSchedule3[[#This Row],[Interest]],"")</f>
        <v/>
      </c>
      <c r="I298" s="80" t="str">
        <f ca="1">IF(PaymentSchedule3[[#This Row],[Payment Number]]&lt;&gt;"",PaymentSchedule3[[#This Row],[Beginning
Balance]]*(InterestRate/PaymentsPerYear),"")</f>
        <v/>
      </c>
      <c r="J298" s="78" t="str">
        <f ca="1">IF(PaymentSchedule3[[#This Row],[Payment Number]]&lt;&gt;"",IF(PaymentSchedule3[[#This Row],[Scheduled Payment]]+PaymentSchedule3[[#This Row],[Extra
Payment]]&lt;=PaymentSchedule3[[#This Row],[Beginning
Balance]],PaymentSchedule3[[#This Row],[Beginning
Balance]]-PaymentSchedule3[[#This Row],[Principal]],0),"")</f>
        <v/>
      </c>
      <c r="K298" s="80" t="str">
        <f ca="1">IF(PaymentSchedule3[[#This Row],[Payment Number]]&lt;&gt;"",SUM(INDEX(PaymentSchedule3[Interest],1,1):PaymentSchedule3[[#This Row],[Interest]]),"")</f>
        <v/>
      </c>
    </row>
    <row r="299" spans="2:11" ht="18" customHeight="1">
      <c r="B299" s="76" t="str">
        <f ca="1">IF(LoanIsGood,IF(ROW()-ROW(PaymentSchedule3[[#Headers],[Payment Number]])&gt;ScheduledNumberOfPayments,"",ROW()-ROW(PaymentSchedule3[[#Headers],[Payment Number]])),"")</f>
        <v/>
      </c>
      <c r="C299" s="77" t="str">
        <f ca="1">IF(PaymentSchedule3[[#This Row],[Payment Number]]&lt;&gt;"",EOMONTH(LoanStartDate,ROW(PaymentSchedule3[[#This Row],[Payment Number]])-ROW(PaymentSchedule3[[#Headers],[Payment Number]])-2)+DAY(LoanStartDate),"")</f>
        <v/>
      </c>
      <c r="D299" s="78" t="str">
        <f ca="1">IF(PaymentSchedule3[[#This Row],[Payment Number]]&lt;&gt;"",IF(ROW()-ROW(PaymentSchedule3[[#Headers],[Beginning
Balance]])=1,LoanAmount,INDEX(PaymentSchedule3[Ending
Balance],ROW()-ROW(PaymentSchedule3[[#Headers],[Beginning
Balance]])-1)),"")</f>
        <v/>
      </c>
      <c r="E299" s="79" t="str">
        <f ca="1">IF(PaymentSchedule3[[#This Row],[Payment Number]]&lt;&gt;"",ScheduledPayment,"")</f>
        <v/>
      </c>
      <c r="F299"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99"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99" s="78" t="str">
        <f ca="1">IF(PaymentSchedule3[[#This Row],[Payment Number]]&lt;&gt;"",PaymentSchedule3[[#This Row],[Total
Payment]]-PaymentSchedule3[[#This Row],[Interest]],"")</f>
        <v/>
      </c>
      <c r="I299" s="80" t="str">
        <f ca="1">IF(PaymentSchedule3[[#This Row],[Payment Number]]&lt;&gt;"",PaymentSchedule3[[#This Row],[Beginning
Balance]]*(InterestRate/PaymentsPerYear),"")</f>
        <v/>
      </c>
      <c r="J299" s="78" t="str">
        <f ca="1">IF(PaymentSchedule3[[#This Row],[Payment Number]]&lt;&gt;"",IF(PaymentSchedule3[[#This Row],[Scheduled Payment]]+PaymentSchedule3[[#This Row],[Extra
Payment]]&lt;=PaymentSchedule3[[#This Row],[Beginning
Balance]],PaymentSchedule3[[#This Row],[Beginning
Balance]]-PaymentSchedule3[[#This Row],[Principal]],0),"")</f>
        <v/>
      </c>
      <c r="K299" s="80" t="str">
        <f ca="1">IF(PaymentSchedule3[[#This Row],[Payment Number]]&lt;&gt;"",SUM(INDEX(PaymentSchedule3[Interest],1,1):PaymentSchedule3[[#This Row],[Interest]]),"")</f>
        <v/>
      </c>
    </row>
    <row r="300" spans="2:11" ht="18" customHeight="1">
      <c r="B300" s="76" t="str">
        <f ca="1">IF(LoanIsGood,IF(ROW()-ROW(PaymentSchedule3[[#Headers],[Payment Number]])&gt;ScheduledNumberOfPayments,"",ROW()-ROW(PaymentSchedule3[[#Headers],[Payment Number]])),"")</f>
        <v/>
      </c>
      <c r="C300" s="77" t="str">
        <f ca="1">IF(PaymentSchedule3[[#This Row],[Payment Number]]&lt;&gt;"",EOMONTH(LoanStartDate,ROW(PaymentSchedule3[[#This Row],[Payment Number]])-ROW(PaymentSchedule3[[#Headers],[Payment Number]])-2)+DAY(LoanStartDate),"")</f>
        <v/>
      </c>
      <c r="D300" s="78" t="str">
        <f ca="1">IF(PaymentSchedule3[[#This Row],[Payment Number]]&lt;&gt;"",IF(ROW()-ROW(PaymentSchedule3[[#Headers],[Beginning
Balance]])=1,LoanAmount,INDEX(PaymentSchedule3[Ending
Balance],ROW()-ROW(PaymentSchedule3[[#Headers],[Beginning
Balance]])-1)),"")</f>
        <v/>
      </c>
      <c r="E300" s="79" t="str">
        <f ca="1">IF(PaymentSchedule3[[#This Row],[Payment Number]]&lt;&gt;"",ScheduledPayment,"")</f>
        <v/>
      </c>
      <c r="F300"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00"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00" s="78" t="str">
        <f ca="1">IF(PaymentSchedule3[[#This Row],[Payment Number]]&lt;&gt;"",PaymentSchedule3[[#This Row],[Total
Payment]]-PaymentSchedule3[[#This Row],[Interest]],"")</f>
        <v/>
      </c>
      <c r="I300" s="80" t="str">
        <f ca="1">IF(PaymentSchedule3[[#This Row],[Payment Number]]&lt;&gt;"",PaymentSchedule3[[#This Row],[Beginning
Balance]]*(InterestRate/PaymentsPerYear),"")</f>
        <v/>
      </c>
      <c r="J300" s="78" t="str">
        <f ca="1">IF(PaymentSchedule3[[#This Row],[Payment Number]]&lt;&gt;"",IF(PaymentSchedule3[[#This Row],[Scheduled Payment]]+PaymentSchedule3[[#This Row],[Extra
Payment]]&lt;=PaymentSchedule3[[#This Row],[Beginning
Balance]],PaymentSchedule3[[#This Row],[Beginning
Balance]]-PaymentSchedule3[[#This Row],[Principal]],0),"")</f>
        <v/>
      </c>
      <c r="K300" s="80" t="str">
        <f ca="1">IF(PaymentSchedule3[[#This Row],[Payment Number]]&lt;&gt;"",SUM(INDEX(PaymentSchedule3[Interest],1,1):PaymentSchedule3[[#This Row],[Interest]]),"")</f>
        <v/>
      </c>
    </row>
    <row r="301" spans="2:11" ht="18" customHeight="1">
      <c r="B301" s="76" t="str">
        <f ca="1">IF(LoanIsGood,IF(ROW()-ROW(PaymentSchedule3[[#Headers],[Payment Number]])&gt;ScheduledNumberOfPayments,"",ROW()-ROW(PaymentSchedule3[[#Headers],[Payment Number]])),"")</f>
        <v/>
      </c>
      <c r="C301" s="77" t="str">
        <f ca="1">IF(PaymentSchedule3[[#This Row],[Payment Number]]&lt;&gt;"",EOMONTH(LoanStartDate,ROW(PaymentSchedule3[[#This Row],[Payment Number]])-ROW(PaymentSchedule3[[#Headers],[Payment Number]])-2)+DAY(LoanStartDate),"")</f>
        <v/>
      </c>
      <c r="D301" s="78" t="str">
        <f ca="1">IF(PaymentSchedule3[[#This Row],[Payment Number]]&lt;&gt;"",IF(ROW()-ROW(PaymentSchedule3[[#Headers],[Beginning
Balance]])=1,LoanAmount,INDEX(PaymentSchedule3[Ending
Balance],ROW()-ROW(PaymentSchedule3[[#Headers],[Beginning
Balance]])-1)),"")</f>
        <v/>
      </c>
      <c r="E301" s="79" t="str">
        <f ca="1">IF(PaymentSchedule3[[#This Row],[Payment Number]]&lt;&gt;"",ScheduledPayment,"")</f>
        <v/>
      </c>
      <c r="F301"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01"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01" s="78" t="str">
        <f ca="1">IF(PaymentSchedule3[[#This Row],[Payment Number]]&lt;&gt;"",PaymentSchedule3[[#This Row],[Total
Payment]]-PaymentSchedule3[[#This Row],[Interest]],"")</f>
        <v/>
      </c>
      <c r="I301" s="80" t="str">
        <f ca="1">IF(PaymentSchedule3[[#This Row],[Payment Number]]&lt;&gt;"",PaymentSchedule3[[#This Row],[Beginning
Balance]]*(InterestRate/PaymentsPerYear),"")</f>
        <v/>
      </c>
      <c r="J301" s="78" t="str">
        <f ca="1">IF(PaymentSchedule3[[#This Row],[Payment Number]]&lt;&gt;"",IF(PaymentSchedule3[[#This Row],[Scheduled Payment]]+PaymentSchedule3[[#This Row],[Extra
Payment]]&lt;=PaymentSchedule3[[#This Row],[Beginning
Balance]],PaymentSchedule3[[#This Row],[Beginning
Balance]]-PaymentSchedule3[[#This Row],[Principal]],0),"")</f>
        <v/>
      </c>
      <c r="K301" s="80" t="str">
        <f ca="1">IF(PaymentSchedule3[[#This Row],[Payment Number]]&lt;&gt;"",SUM(INDEX(PaymentSchedule3[Interest],1,1):PaymentSchedule3[[#This Row],[Interest]]),"")</f>
        <v/>
      </c>
    </row>
    <row r="302" spans="2:11" ht="18" customHeight="1">
      <c r="B302" s="76" t="str">
        <f ca="1">IF(LoanIsGood,IF(ROW()-ROW(PaymentSchedule3[[#Headers],[Payment Number]])&gt;ScheduledNumberOfPayments,"",ROW()-ROW(PaymentSchedule3[[#Headers],[Payment Number]])),"")</f>
        <v/>
      </c>
      <c r="C302" s="77" t="str">
        <f ca="1">IF(PaymentSchedule3[[#This Row],[Payment Number]]&lt;&gt;"",EOMONTH(LoanStartDate,ROW(PaymentSchedule3[[#This Row],[Payment Number]])-ROW(PaymentSchedule3[[#Headers],[Payment Number]])-2)+DAY(LoanStartDate),"")</f>
        <v/>
      </c>
      <c r="D302" s="78" t="str">
        <f ca="1">IF(PaymentSchedule3[[#This Row],[Payment Number]]&lt;&gt;"",IF(ROW()-ROW(PaymentSchedule3[[#Headers],[Beginning
Balance]])=1,LoanAmount,INDEX(PaymentSchedule3[Ending
Balance],ROW()-ROW(PaymentSchedule3[[#Headers],[Beginning
Balance]])-1)),"")</f>
        <v/>
      </c>
      <c r="E302" s="79" t="str">
        <f ca="1">IF(PaymentSchedule3[[#This Row],[Payment Number]]&lt;&gt;"",ScheduledPayment,"")</f>
        <v/>
      </c>
      <c r="F302"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02"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02" s="78" t="str">
        <f ca="1">IF(PaymentSchedule3[[#This Row],[Payment Number]]&lt;&gt;"",PaymentSchedule3[[#This Row],[Total
Payment]]-PaymentSchedule3[[#This Row],[Interest]],"")</f>
        <v/>
      </c>
      <c r="I302" s="80" t="str">
        <f ca="1">IF(PaymentSchedule3[[#This Row],[Payment Number]]&lt;&gt;"",PaymentSchedule3[[#This Row],[Beginning
Balance]]*(InterestRate/PaymentsPerYear),"")</f>
        <v/>
      </c>
      <c r="J302" s="78" t="str">
        <f ca="1">IF(PaymentSchedule3[[#This Row],[Payment Number]]&lt;&gt;"",IF(PaymentSchedule3[[#This Row],[Scheduled Payment]]+PaymentSchedule3[[#This Row],[Extra
Payment]]&lt;=PaymentSchedule3[[#This Row],[Beginning
Balance]],PaymentSchedule3[[#This Row],[Beginning
Balance]]-PaymentSchedule3[[#This Row],[Principal]],0),"")</f>
        <v/>
      </c>
      <c r="K302" s="80" t="str">
        <f ca="1">IF(PaymentSchedule3[[#This Row],[Payment Number]]&lt;&gt;"",SUM(INDEX(PaymentSchedule3[Interest],1,1):PaymentSchedule3[[#This Row],[Interest]]),"")</f>
        <v/>
      </c>
    </row>
    <row r="303" spans="2:11" ht="18" customHeight="1">
      <c r="B303" s="76" t="str">
        <f ca="1">IF(LoanIsGood,IF(ROW()-ROW(PaymentSchedule3[[#Headers],[Payment Number]])&gt;ScheduledNumberOfPayments,"",ROW()-ROW(PaymentSchedule3[[#Headers],[Payment Number]])),"")</f>
        <v/>
      </c>
      <c r="C303" s="77" t="str">
        <f ca="1">IF(PaymentSchedule3[[#This Row],[Payment Number]]&lt;&gt;"",EOMONTH(LoanStartDate,ROW(PaymentSchedule3[[#This Row],[Payment Number]])-ROW(PaymentSchedule3[[#Headers],[Payment Number]])-2)+DAY(LoanStartDate),"")</f>
        <v/>
      </c>
      <c r="D303" s="78" t="str">
        <f ca="1">IF(PaymentSchedule3[[#This Row],[Payment Number]]&lt;&gt;"",IF(ROW()-ROW(PaymentSchedule3[[#Headers],[Beginning
Balance]])=1,LoanAmount,INDEX(PaymentSchedule3[Ending
Balance],ROW()-ROW(PaymentSchedule3[[#Headers],[Beginning
Balance]])-1)),"")</f>
        <v/>
      </c>
      <c r="E303" s="79" t="str">
        <f ca="1">IF(PaymentSchedule3[[#This Row],[Payment Number]]&lt;&gt;"",ScheduledPayment,"")</f>
        <v/>
      </c>
      <c r="F303"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03"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03" s="78" t="str">
        <f ca="1">IF(PaymentSchedule3[[#This Row],[Payment Number]]&lt;&gt;"",PaymentSchedule3[[#This Row],[Total
Payment]]-PaymentSchedule3[[#This Row],[Interest]],"")</f>
        <v/>
      </c>
      <c r="I303" s="80" t="str">
        <f ca="1">IF(PaymentSchedule3[[#This Row],[Payment Number]]&lt;&gt;"",PaymentSchedule3[[#This Row],[Beginning
Balance]]*(InterestRate/PaymentsPerYear),"")</f>
        <v/>
      </c>
      <c r="J303" s="78" t="str">
        <f ca="1">IF(PaymentSchedule3[[#This Row],[Payment Number]]&lt;&gt;"",IF(PaymentSchedule3[[#This Row],[Scheduled Payment]]+PaymentSchedule3[[#This Row],[Extra
Payment]]&lt;=PaymentSchedule3[[#This Row],[Beginning
Balance]],PaymentSchedule3[[#This Row],[Beginning
Balance]]-PaymentSchedule3[[#This Row],[Principal]],0),"")</f>
        <v/>
      </c>
      <c r="K303" s="80" t="str">
        <f ca="1">IF(PaymentSchedule3[[#This Row],[Payment Number]]&lt;&gt;"",SUM(INDEX(PaymentSchedule3[Interest],1,1):PaymentSchedule3[[#This Row],[Interest]]),"")</f>
        <v/>
      </c>
    </row>
    <row r="304" spans="2:11" ht="18" customHeight="1">
      <c r="B304" s="76" t="str">
        <f ca="1">IF(LoanIsGood,IF(ROW()-ROW(PaymentSchedule3[[#Headers],[Payment Number]])&gt;ScheduledNumberOfPayments,"",ROW()-ROW(PaymentSchedule3[[#Headers],[Payment Number]])),"")</f>
        <v/>
      </c>
      <c r="C304" s="77" t="str">
        <f ca="1">IF(PaymentSchedule3[[#This Row],[Payment Number]]&lt;&gt;"",EOMONTH(LoanStartDate,ROW(PaymentSchedule3[[#This Row],[Payment Number]])-ROW(PaymentSchedule3[[#Headers],[Payment Number]])-2)+DAY(LoanStartDate),"")</f>
        <v/>
      </c>
      <c r="D304" s="78" t="str">
        <f ca="1">IF(PaymentSchedule3[[#This Row],[Payment Number]]&lt;&gt;"",IF(ROW()-ROW(PaymentSchedule3[[#Headers],[Beginning
Balance]])=1,LoanAmount,INDEX(PaymentSchedule3[Ending
Balance],ROW()-ROW(PaymentSchedule3[[#Headers],[Beginning
Balance]])-1)),"")</f>
        <v/>
      </c>
      <c r="E304" s="79" t="str">
        <f ca="1">IF(PaymentSchedule3[[#This Row],[Payment Number]]&lt;&gt;"",ScheduledPayment,"")</f>
        <v/>
      </c>
      <c r="F304"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04"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04" s="78" t="str">
        <f ca="1">IF(PaymentSchedule3[[#This Row],[Payment Number]]&lt;&gt;"",PaymentSchedule3[[#This Row],[Total
Payment]]-PaymentSchedule3[[#This Row],[Interest]],"")</f>
        <v/>
      </c>
      <c r="I304" s="80" t="str">
        <f ca="1">IF(PaymentSchedule3[[#This Row],[Payment Number]]&lt;&gt;"",PaymentSchedule3[[#This Row],[Beginning
Balance]]*(InterestRate/PaymentsPerYear),"")</f>
        <v/>
      </c>
      <c r="J304" s="78" t="str">
        <f ca="1">IF(PaymentSchedule3[[#This Row],[Payment Number]]&lt;&gt;"",IF(PaymentSchedule3[[#This Row],[Scheduled Payment]]+PaymentSchedule3[[#This Row],[Extra
Payment]]&lt;=PaymentSchedule3[[#This Row],[Beginning
Balance]],PaymentSchedule3[[#This Row],[Beginning
Balance]]-PaymentSchedule3[[#This Row],[Principal]],0),"")</f>
        <v/>
      </c>
      <c r="K304" s="80" t="str">
        <f ca="1">IF(PaymentSchedule3[[#This Row],[Payment Number]]&lt;&gt;"",SUM(INDEX(PaymentSchedule3[Interest],1,1):PaymentSchedule3[[#This Row],[Interest]]),"")</f>
        <v/>
      </c>
    </row>
    <row r="305" spans="2:11" ht="18" customHeight="1">
      <c r="B305" s="76" t="str">
        <f ca="1">IF(LoanIsGood,IF(ROW()-ROW(PaymentSchedule3[[#Headers],[Payment Number]])&gt;ScheduledNumberOfPayments,"",ROW()-ROW(PaymentSchedule3[[#Headers],[Payment Number]])),"")</f>
        <v/>
      </c>
      <c r="C305" s="77" t="str">
        <f ca="1">IF(PaymentSchedule3[[#This Row],[Payment Number]]&lt;&gt;"",EOMONTH(LoanStartDate,ROW(PaymentSchedule3[[#This Row],[Payment Number]])-ROW(PaymentSchedule3[[#Headers],[Payment Number]])-2)+DAY(LoanStartDate),"")</f>
        <v/>
      </c>
      <c r="D305" s="78" t="str">
        <f ca="1">IF(PaymentSchedule3[[#This Row],[Payment Number]]&lt;&gt;"",IF(ROW()-ROW(PaymentSchedule3[[#Headers],[Beginning
Balance]])=1,LoanAmount,INDEX(PaymentSchedule3[Ending
Balance],ROW()-ROW(PaymentSchedule3[[#Headers],[Beginning
Balance]])-1)),"")</f>
        <v/>
      </c>
      <c r="E305" s="79" t="str">
        <f ca="1">IF(PaymentSchedule3[[#This Row],[Payment Number]]&lt;&gt;"",ScheduledPayment,"")</f>
        <v/>
      </c>
      <c r="F305"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05"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05" s="78" t="str">
        <f ca="1">IF(PaymentSchedule3[[#This Row],[Payment Number]]&lt;&gt;"",PaymentSchedule3[[#This Row],[Total
Payment]]-PaymentSchedule3[[#This Row],[Interest]],"")</f>
        <v/>
      </c>
      <c r="I305" s="80" t="str">
        <f ca="1">IF(PaymentSchedule3[[#This Row],[Payment Number]]&lt;&gt;"",PaymentSchedule3[[#This Row],[Beginning
Balance]]*(InterestRate/PaymentsPerYear),"")</f>
        <v/>
      </c>
      <c r="J305" s="78" t="str">
        <f ca="1">IF(PaymentSchedule3[[#This Row],[Payment Number]]&lt;&gt;"",IF(PaymentSchedule3[[#This Row],[Scheduled Payment]]+PaymentSchedule3[[#This Row],[Extra
Payment]]&lt;=PaymentSchedule3[[#This Row],[Beginning
Balance]],PaymentSchedule3[[#This Row],[Beginning
Balance]]-PaymentSchedule3[[#This Row],[Principal]],0),"")</f>
        <v/>
      </c>
      <c r="K305" s="80" t="str">
        <f ca="1">IF(PaymentSchedule3[[#This Row],[Payment Number]]&lt;&gt;"",SUM(INDEX(PaymentSchedule3[Interest],1,1):PaymentSchedule3[[#This Row],[Interest]]),"")</f>
        <v/>
      </c>
    </row>
    <row r="306" spans="2:11" ht="18" customHeight="1">
      <c r="B306" s="76" t="str">
        <f ca="1">IF(LoanIsGood,IF(ROW()-ROW(PaymentSchedule3[[#Headers],[Payment Number]])&gt;ScheduledNumberOfPayments,"",ROW()-ROW(PaymentSchedule3[[#Headers],[Payment Number]])),"")</f>
        <v/>
      </c>
      <c r="C306" s="77" t="str">
        <f ca="1">IF(PaymentSchedule3[[#This Row],[Payment Number]]&lt;&gt;"",EOMONTH(LoanStartDate,ROW(PaymentSchedule3[[#This Row],[Payment Number]])-ROW(PaymentSchedule3[[#Headers],[Payment Number]])-2)+DAY(LoanStartDate),"")</f>
        <v/>
      </c>
      <c r="D306" s="78" t="str">
        <f ca="1">IF(PaymentSchedule3[[#This Row],[Payment Number]]&lt;&gt;"",IF(ROW()-ROW(PaymentSchedule3[[#Headers],[Beginning
Balance]])=1,LoanAmount,INDEX(PaymentSchedule3[Ending
Balance],ROW()-ROW(PaymentSchedule3[[#Headers],[Beginning
Balance]])-1)),"")</f>
        <v/>
      </c>
      <c r="E306" s="79" t="str">
        <f ca="1">IF(PaymentSchedule3[[#This Row],[Payment Number]]&lt;&gt;"",ScheduledPayment,"")</f>
        <v/>
      </c>
      <c r="F306"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06"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06" s="78" t="str">
        <f ca="1">IF(PaymentSchedule3[[#This Row],[Payment Number]]&lt;&gt;"",PaymentSchedule3[[#This Row],[Total
Payment]]-PaymentSchedule3[[#This Row],[Interest]],"")</f>
        <v/>
      </c>
      <c r="I306" s="80" t="str">
        <f ca="1">IF(PaymentSchedule3[[#This Row],[Payment Number]]&lt;&gt;"",PaymentSchedule3[[#This Row],[Beginning
Balance]]*(InterestRate/PaymentsPerYear),"")</f>
        <v/>
      </c>
      <c r="J306" s="78" t="str">
        <f ca="1">IF(PaymentSchedule3[[#This Row],[Payment Number]]&lt;&gt;"",IF(PaymentSchedule3[[#This Row],[Scheduled Payment]]+PaymentSchedule3[[#This Row],[Extra
Payment]]&lt;=PaymentSchedule3[[#This Row],[Beginning
Balance]],PaymentSchedule3[[#This Row],[Beginning
Balance]]-PaymentSchedule3[[#This Row],[Principal]],0),"")</f>
        <v/>
      </c>
      <c r="K306" s="80" t="str">
        <f ca="1">IF(PaymentSchedule3[[#This Row],[Payment Number]]&lt;&gt;"",SUM(INDEX(PaymentSchedule3[Interest],1,1):PaymentSchedule3[[#This Row],[Interest]]),"")</f>
        <v/>
      </c>
    </row>
    <row r="307" spans="2:11" ht="18" customHeight="1">
      <c r="B307" s="76" t="str">
        <f ca="1">IF(LoanIsGood,IF(ROW()-ROW(PaymentSchedule3[[#Headers],[Payment Number]])&gt;ScheduledNumberOfPayments,"",ROW()-ROW(PaymentSchedule3[[#Headers],[Payment Number]])),"")</f>
        <v/>
      </c>
      <c r="C307" s="77" t="str">
        <f ca="1">IF(PaymentSchedule3[[#This Row],[Payment Number]]&lt;&gt;"",EOMONTH(LoanStartDate,ROW(PaymentSchedule3[[#This Row],[Payment Number]])-ROW(PaymentSchedule3[[#Headers],[Payment Number]])-2)+DAY(LoanStartDate),"")</f>
        <v/>
      </c>
      <c r="D307" s="78" t="str">
        <f ca="1">IF(PaymentSchedule3[[#This Row],[Payment Number]]&lt;&gt;"",IF(ROW()-ROW(PaymentSchedule3[[#Headers],[Beginning
Balance]])=1,LoanAmount,INDEX(PaymentSchedule3[Ending
Balance],ROW()-ROW(PaymentSchedule3[[#Headers],[Beginning
Balance]])-1)),"")</f>
        <v/>
      </c>
      <c r="E307" s="79" t="str">
        <f ca="1">IF(PaymentSchedule3[[#This Row],[Payment Number]]&lt;&gt;"",ScheduledPayment,"")</f>
        <v/>
      </c>
      <c r="F307"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07"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07" s="78" t="str">
        <f ca="1">IF(PaymentSchedule3[[#This Row],[Payment Number]]&lt;&gt;"",PaymentSchedule3[[#This Row],[Total
Payment]]-PaymentSchedule3[[#This Row],[Interest]],"")</f>
        <v/>
      </c>
      <c r="I307" s="80" t="str">
        <f ca="1">IF(PaymentSchedule3[[#This Row],[Payment Number]]&lt;&gt;"",PaymentSchedule3[[#This Row],[Beginning
Balance]]*(InterestRate/PaymentsPerYear),"")</f>
        <v/>
      </c>
      <c r="J307" s="78" t="str">
        <f ca="1">IF(PaymentSchedule3[[#This Row],[Payment Number]]&lt;&gt;"",IF(PaymentSchedule3[[#This Row],[Scheduled Payment]]+PaymentSchedule3[[#This Row],[Extra
Payment]]&lt;=PaymentSchedule3[[#This Row],[Beginning
Balance]],PaymentSchedule3[[#This Row],[Beginning
Balance]]-PaymentSchedule3[[#This Row],[Principal]],0),"")</f>
        <v/>
      </c>
      <c r="K307" s="80" t="str">
        <f ca="1">IF(PaymentSchedule3[[#This Row],[Payment Number]]&lt;&gt;"",SUM(INDEX(PaymentSchedule3[Interest],1,1):PaymentSchedule3[[#This Row],[Interest]]),"")</f>
        <v/>
      </c>
    </row>
    <row r="308" spans="2:11" ht="18" customHeight="1">
      <c r="B308" s="76" t="str">
        <f ca="1">IF(LoanIsGood,IF(ROW()-ROW(PaymentSchedule3[[#Headers],[Payment Number]])&gt;ScheduledNumberOfPayments,"",ROW()-ROW(PaymentSchedule3[[#Headers],[Payment Number]])),"")</f>
        <v/>
      </c>
      <c r="C308" s="77" t="str">
        <f ca="1">IF(PaymentSchedule3[[#This Row],[Payment Number]]&lt;&gt;"",EOMONTH(LoanStartDate,ROW(PaymentSchedule3[[#This Row],[Payment Number]])-ROW(PaymentSchedule3[[#Headers],[Payment Number]])-2)+DAY(LoanStartDate),"")</f>
        <v/>
      </c>
      <c r="D308" s="78" t="str">
        <f ca="1">IF(PaymentSchedule3[[#This Row],[Payment Number]]&lt;&gt;"",IF(ROW()-ROW(PaymentSchedule3[[#Headers],[Beginning
Balance]])=1,LoanAmount,INDEX(PaymentSchedule3[Ending
Balance],ROW()-ROW(PaymentSchedule3[[#Headers],[Beginning
Balance]])-1)),"")</f>
        <v/>
      </c>
      <c r="E308" s="79" t="str">
        <f ca="1">IF(PaymentSchedule3[[#This Row],[Payment Number]]&lt;&gt;"",ScheduledPayment,"")</f>
        <v/>
      </c>
      <c r="F308"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08"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08" s="78" t="str">
        <f ca="1">IF(PaymentSchedule3[[#This Row],[Payment Number]]&lt;&gt;"",PaymentSchedule3[[#This Row],[Total
Payment]]-PaymentSchedule3[[#This Row],[Interest]],"")</f>
        <v/>
      </c>
      <c r="I308" s="80" t="str">
        <f ca="1">IF(PaymentSchedule3[[#This Row],[Payment Number]]&lt;&gt;"",PaymentSchedule3[[#This Row],[Beginning
Balance]]*(InterestRate/PaymentsPerYear),"")</f>
        <v/>
      </c>
      <c r="J308" s="78" t="str">
        <f ca="1">IF(PaymentSchedule3[[#This Row],[Payment Number]]&lt;&gt;"",IF(PaymentSchedule3[[#This Row],[Scheduled Payment]]+PaymentSchedule3[[#This Row],[Extra
Payment]]&lt;=PaymentSchedule3[[#This Row],[Beginning
Balance]],PaymentSchedule3[[#This Row],[Beginning
Balance]]-PaymentSchedule3[[#This Row],[Principal]],0),"")</f>
        <v/>
      </c>
      <c r="K308" s="80" t="str">
        <f ca="1">IF(PaymentSchedule3[[#This Row],[Payment Number]]&lt;&gt;"",SUM(INDEX(PaymentSchedule3[Interest],1,1):PaymentSchedule3[[#This Row],[Interest]]),"")</f>
        <v/>
      </c>
    </row>
    <row r="309" spans="2:11" ht="18" customHeight="1">
      <c r="B309" s="76" t="str">
        <f ca="1">IF(LoanIsGood,IF(ROW()-ROW(PaymentSchedule3[[#Headers],[Payment Number]])&gt;ScheduledNumberOfPayments,"",ROW()-ROW(PaymentSchedule3[[#Headers],[Payment Number]])),"")</f>
        <v/>
      </c>
      <c r="C309" s="77" t="str">
        <f ca="1">IF(PaymentSchedule3[[#This Row],[Payment Number]]&lt;&gt;"",EOMONTH(LoanStartDate,ROW(PaymentSchedule3[[#This Row],[Payment Number]])-ROW(PaymentSchedule3[[#Headers],[Payment Number]])-2)+DAY(LoanStartDate),"")</f>
        <v/>
      </c>
      <c r="D309" s="78" t="str">
        <f ca="1">IF(PaymentSchedule3[[#This Row],[Payment Number]]&lt;&gt;"",IF(ROW()-ROW(PaymentSchedule3[[#Headers],[Beginning
Balance]])=1,LoanAmount,INDEX(PaymentSchedule3[Ending
Balance],ROW()-ROW(PaymentSchedule3[[#Headers],[Beginning
Balance]])-1)),"")</f>
        <v/>
      </c>
      <c r="E309" s="79" t="str">
        <f ca="1">IF(PaymentSchedule3[[#This Row],[Payment Number]]&lt;&gt;"",ScheduledPayment,"")</f>
        <v/>
      </c>
      <c r="F309"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09"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09" s="78" t="str">
        <f ca="1">IF(PaymentSchedule3[[#This Row],[Payment Number]]&lt;&gt;"",PaymentSchedule3[[#This Row],[Total
Payment]]-PaymentSchedule3[[#This Row],[Interest]],"")</f>
        <v/>
      </c>
      <c r="I309" s="80" t="str">
        <f ca="1">IF(PaymentSchedule3[[#This Row],[Payment Number]]&lt;&gt;"",PaymentSchedule3[[#This Row],[Beginning
Balance]]*(InterestRate/PaymentsPerYear),"")</f>
        <v/>
      </c>
      <c r="J309" s="78" t="str">
        <f ca="1">IF(PaymentSchedule3[[#This Row],[Payment Number]]&lt;&gt;"",IF(PaymentSchedule3[[#This Row],[Scheduled Payment]]+PaymentSchedule3[[#This Row],[Extra
Payment]]&lt;=PaymentSchedule3[[#This Row],[Beginning
Balance]],PaymentSchedule3[[#This Row],[Beginning
Balance]]-PaymentSchedule3[[#This Row],[Principal]],0),"")</f>
        <v/>
      </c>
      <c r="K309" s="80" t="str">
        <f ca="1">IF(PaymentSchedule3[[#This Row],[Payment Number]]&lt;&gt;"",SUM(INDEX(PaymentSchedule3[Interest],1,1):PaymentSchedule3[[#This Row],[Interest]]),"")</f>
        <v/>
      </c>
    </row>
    <row r="310" spans="2:11" ht="18" customHeight="1">
      <c r="B310" s="76" t="str">
        <f ca="1">IF(LoanIsGood,IF(ROW()-ROW(PaymentSchedule3[[#Headers],[Payment Number]])&gt;ScheduledNumberOfPayments,"",ROW()-ROW(PaymentSchedule3[[#Headers],[Payment Number]])),"")</f>
        <v/>
      </c>
      <c r="C310" s="77" t="str">
        <f ca="1">IF(PaymentSchedule3[[#This Row],[Payment Number]]&lt;&gt;"",EOMONTH(LoanStartDate,ROW(PaymentSchedule3[[#This Row],[Payment Number]])-ROW(PaymentSchedule3[[#Headers],[Payment Number]])-2)+DAY(LoanStartDate),"")</f>
        <v/>
      </c>
      <c r="D310" s="78" t="str">
        <f ca="1">IF(PaymentSchedule3[[#This Row],[Payment Number]]&lt;&gt;"",IF(ROW()-ROW(PaymentSchedule3[[#Headers],[Beginning
Balance]])=1,LoanAmount,INDEX(PaymentSchedule3[Ending
Balance],ROW()-ROW(PaymentSchedule3[[#Headers],[Beginning
Balance]])-1)),"")</f>
        <v/>
      </c>
      <c r="E310" s="79" t="str">
        <f ca="1">IF(PaymentSchedule3[[#This Row],[Payment Number]]&lt;&gt;"",ScheduledPayment,"")</f>
        <v/>
      </c>
      <c r="F310"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10"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10" s="78" t="str">
        <f ca="1">IF(PaymentSchedule3[[#This Row],[Payment Number]]&lt;&gt;"",PaymentSchedule3[[#This Row],[Total
Payment]]-PaymentSchedule3[[#This Row],[Interest]],"")</f>
        <v/>
      </c>
      <c r="I310" s="80" t="str">
        <f ca="1">IF(PaymentSchedule3[[#This Row],[Payment Number]]&lt;&gt;"",PaymentSchedule3[[#This Row],[Beginning
Balance]]*(InterestRate/PaymentsPerYear),"")</f>
        <v/>
      </c>
      <c r="J310" s="78" t="str">
        <f ca="1">IF(PaymentSchedule3[[#This Row],[Payment Number]]&lt;&gt;"",IF(PaymentSchedule3[[#This Row],[Scheduled Payment]]+PaymentSchedule3[[#This Row],[Extra
Payment]]&lt;=PaymentSchedule3[[#This Row],[Beginning
Balance]],PaymentSchedule3[[#This Row],[Beginning
Balance]]-PaymentSchedule3[[#This Row],[Principal]],0),"")</f>
        <v/>
      </c>
      <c r="K310" s="80" t="str">
        <f ca="1">IF(PaymentSchedule3[[#This Row],[Payment Number]]&lt;&gt;"",SUM(INDEX(PaymentSchedule3[Interest],1,1):PaymentSchedule3[[#This Row],[Interest]]),"")</f>
        <v/>
      </c>
    </row>
    <row r="311" spans="2:11" ht="18" customHeight="1">
      <c r="B311" s="76" t="str">
        <f ca="1">IF(LoanIsGood,IF(ROW()-ROW(PaymentSchedule3[[#Headers],[Payment Number]])&gt;ScheduledNumberOfPayments,"",ROW()-ROW(PaymentSchedule3[[#Headers],[Payment Number]])),"")</f>
        <v/>
      </c>
      <c r="C311" s="77" t="str">
        <f ca="1">IF(PaymentSchedule3[[#This Row],[Payment Number]]&lt;&gt;"",EOMONTH(LoanStartDate,ROW(PaymentSchedule3[[#This Row],[Payment Number]])-ROW(PaymentSchedule3[[#Headers],[Payment Number]])-2)+DAY(LoanStartDate),"")</f>
        <v/>
      </c>
      <c r="D311" s="78" t="str">
        <f ca="1">IF(PaymentSchedule3[[#This Row],[Payment Number]]&lt;&gt;"",IF(ROW()-ROW(PaymentSchedule3[[#Headers],[Beginning
Balance]])=1,LoanAmount,INDEX(PaymentSchedule3[Ending
Balance],ROW()-ROW(PaymentSchedule3[[#Headers],[Beginning
Balance]])-1)),"")</f>
        <v/>
      </c>
      <c r="E311" s="79" t="str">
        <f ca="1">IF(PaymentSchedule3[[#This Row],[Payment Number]]&lt;&gt;"",ScheduledPayment,"")</f>
        <v/>
      </c>
      <c r="F311"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11"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11" s="78" t="str">
        <f ca="1">IF(PaymentSchedule3[[#This Row],[Payment Number]]&lt;&gt;"",PaymentSchedule3[[#This Row],[Total
Payment]]-PaymentSchedule3[[#This Row],[Interest]],"")</f>
        <v/>
      </c>
      <c r="I311" s="80" t="str">
        <f ca="1">IF(PaymentSchedule3[[#This Row],[Payment Number]]&lt;&gt;"",PaymentSchedule3[[#This Row],[Beginning
Balance]]*(InterestRate/PaymentsPerYear),"")</f>
        <v/>
      </c>
      <c r="J311" s="78" t="str">
        <f ca="1">IF(PaymentSchedule3[[#This Row],[Payment Number]]&lt;&gt;"",IF(PaymentSchedule3[[#This Row],[Scheduled Payment]]+PaymentSchedule3[[#This Row],[Extra
Payment]]&lt;=PaymentSchedule3[[#This Row],[Beginning
Balance]],PaymentSchedule3[[#This Row],[Beginning
Balance]]-PaymentSchedule3[[#This Row],[Principal]],0),"")</f>
        <v/>
      </c>
      <c r="K311" s="80" t="str">
        <f ca="1">IF(PaymentSchedule3[[#This Row],[Payment Number]]&lt;&gt;"",SUM(INDEX(PaymentSchedule3[Interest],1,1):PaymentSchedule3[[#This Row],[Interest]]),"")</f>
        <v/>
      </c>
    </row>
    <row r="312" spans="2:11" ht="18" customHeight="1">
      <c r="B312" s="76" t="str">
        <f ca="1">IF(LoanIsGood,IF(ROW()-ROW(PaymentSchedule3[[#Headers],[Payment Number]])&gt;ScheduledNumberOfPayments,"",ROW()-ROW(PaymentSchedule3[[#Headers],[Payment Number]])),"")</f>
        <v/>
      </c>
      <c r="C312" s="77" t="str">
        <f ca="1">IF(PaymentSchedule3[[#This Row],[Payment Number]]&lt;&gt;"",EOMONTH(LoanStartDate,ROW(PaymentSchedule3[[#This Row],[Payment Number]])-ROW(PaymentSchedule3[[#Headers],[Payment Number]])-2)+DAY(LoanStartDate),"")</f>
        <v/>
      </c>
      <c r="D312" s="78" t="str">
        <f ca="1">IF(PaymentSchedule3[[#This Row],[Payment Number]]&lt;&gt;"",IF(ROW()-ROW(PaymentSchedule3[[#Headers],[Beginning
Balance]])=1,LoanAmount,INDEX(PaymentSchedule3[Ending
Balance],ROW()-ROW(PaymentSchedule3[[#Headers],[Beginning
Balance]])-1)),"")</f>
        <v/>
      </c>
      <c r="E312" s="79" t="str">
        <f ca="1">IF(PaymentSchedule3[[#This Row],[Payment Number]]&lt;&gt;"",ScheduledPayment,"")</f>
        <v/>
      </c>
      <c r="F312"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12"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12" s="78" t="str">
        <f ca="1">IF(PaymentSchedule3[[#This Row],[Payment Number]]&lt;&gt;"",PaymentSchedule3[[#This Row],[Total
Payment]]-PaymentSchedule3[[#This Row],[Interest]],"")</f>
        <v/>
      </c>
      <c r="I312" s="80" t="str">
        <f ca="1">IF(PaymentSchedule3[[#This Row],[Payment Number]]&lt;&gt;"",PaymentSchedule3[[#This Row],[Beginning
Balance]]*(InterestRate/PaymentsPerYear),"")</f>
        <v/>
      </c>
      <c r="J312" s="78" t="str">
        <f ca="1">IF(PaymentSchedule3[[#This Row],[Payment Number]]&lt;&gt;"",IF(PaymentSchedule3[[#This Row],[Scheduled Payment]]+PaymentSchedule3[[#This Row],[Extra
Payment]]&lt;=PaymentSchedule3[[#This Row],[Beginning
Balance]],PaymentSchedule3[[#This Row],[Beginning
Balance]]-PaymentSchedule3[[#This Row],[Principal]],0),"")</f>
        <v/>
      </c>
      <c r="K312" s="80" t="str">
        <f ca="1">IF(PaymentSchedule3[[#This Row],[Payment Number]]&lt;&gt;"",SUM(INDEX(PaymentSchedule3[Interest],1,1):PaymentSchedule3[[#This Row],[Interest]]),"")</f>
        <v/>
      </c>
    </row>
    <row r="313" spans="2:11" ht="18" customHeight="1">
      <c r="B313" s="76" t="str">
        <f ca="1">IF(LoanIsGood,IF(ROW()-ROW(PaymentSchedule3[[#Headers],[Payment Number]])&gt;ScheduledNumberOfPayments,"",ROW()-ROW(PaymentSchedule3[[#Headers],[Payment Number]])),"")</f>
        <v/>
      </c>
      <c r="C313" s="77" t="str">
        <f ca="1">IF(PaymentSchedule3[[#This Row],[Payment Number]]&lt;&gt;"",EOMONTH(LoanStartDate,ROW(PaymentSchedule3[[#This Row],[Payment Number]])-ROW(PaymentSchedule3[[#Headers],[Payment Number]])-2)+DAY(LoanStartDate),"")</f>
        <v/>
      </c>
      <c r="D313" s="78" t="str">
        <f ca="1">IF(PaymentSchedule3[[#This Row],[Payment Number]]&lt;&gt;"",IF(ROW()-ROW(PaymentSchedule3[[#Headers],[Beginning
Balance]])=1,LoanAmount,INDEX(PaymentSchedule3[Ending
Balance],ROW()-ROW(PaymentSchedule3[[#Headers],[Beginning
Balance]])-1)),"")</f>
        <v/>
      </c>
      <c r="E313" s="79" t="str">
        <f ca="1">IF(PaymentSchedule3[[#This Row],[Payment Number]]&lt;&gt;"",ScheduledPayment,"")</f>
        <v/>
      </c>
      <c r="F313"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13"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13" s="78" t="str">
        <f ca="1">IF(PaymentSchedule3[[#This Row],[Payment Number]]&lt;&gt;"",PaymentSchedule3[[#This Row],[Total
Payment]]-PaymentSchedule3[[#This Row],[Interest]],"")</f>
        <v/>
      </c>
      <c r="I313" s="80" t="str">
        <f ca="1">IF(PaymentSchedule3[[#This Row],[Payment Number]]&lt;&gt;"",PaymentSchedule3[[#This Row],[Beginning
Balance]]*(InterestRate/PaymentsPerYear),"")</f>
        <v/>
      </c>
      <c r="J313" s="78" t="str">
        <f ca="1">IF(PaymentSchedule3[[#This Row],[Payment Number]]&lt;&gt;"",IF(PaymentSchedule3[[#This Row],[Scheduled Payment]]+PaymentSchedule3[[#This Row],[Extra
Payment]]&lt;=PaymentSchedule3[[#This Row],[Beginning
Balance]],PaymentSchedule3[[#This Row],[Beginning
Balance]]-PaymentSchedule3[[#This Row],[Principal]],0),"")</f>
        <v/>
      </c>
      <c r="K313" s="80" t="str">
        <f ca="1">IF(PaymentSchedule3[[#This Row],[Payment Number]]&lt;&gt;"",SUM(INDEX(PaymentSchedule3[Interest],1,1):PaymentSchedule3[[#This Row],[Interest]]),"")</f>
        <v/>
      </c>
    </row>
    <row r="314" spans="2:11" ht="18" customHeight="1">
      <c r="B314" s="76" t="str">
        <f ca="1">IF(LoanIsGood,IF(ROW()-ROW(PaymentSchedule3[[#Headers],[Payment Number]])&gt;ScheduledNumberOfPayments,"",ROW()-ROW(PaymentSchedule3[[#Headers],[Payment Number]])),"")</f>
        <v/>
      </c>
      <c r="C314" s="77" t="str">
        <f ca="1">IF(PaymentSchedule3[[#This Row],[Payment Number]]&lt;&gt;"",EOMONTH(LoanStartDate,ROW(PaymentSchedule3[[#This Row],[Payment Number]])-ROW(PaymentSchedule3[[#Headers],[Payment Number]])-2)+DAY(LoanStartDate),"")</f>
        <v/>
      </c>
      <c r="D314" s="78" t="str">
        <f ca="1">IF(PaymentSchedule3[[#This Row],[Payment Number]]&lt;&gt;"",IF(ROW()-ROW(PaymentSchedule3[[#Headers],[Beginning
Balance]])=1,LoanAmount,INDEX(PaymentSchedule3[Ending
Balance],ROW()-ROW(PaymentSchedule3[[#Headers],[Beginning
Balance]])-1)),"")</f>
        <v/>
      </c>
      <c r="E314" s="79" t="str">
        <f ca="1">IF(PaymentSchedule3[[#This Row],[Payment Number]]&lt;&gt;"",ScheduledPayment,"")</f>
        <v/>
      </c>
      <c r="F314"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14"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14" s="78" t="str">
        <f ca="1">IF(PaymentSchedule3[[#This Row],[Payment Number]]&lt;&gt;"",PaymentSchedule3[[#This Row],[Total
Payment]]-PaymentSchedule3[[#This Row],[Interest]],"")</f>
        <v/>
      </c>
      <c r="I314" s="80" t="str">
        <f ca="1">IF(PaymentSchedule3[[#This Row],[Payment Number]]&lt;&gt;"",PaymentSchedule3[[#This Row],[Beginning
Balance]]*(InterestRate/PaymentsPerYear),"")</f>
        <v/>
      </c>
      <c r="J314" s="78" t="str">
        <f ca="1">IF(PaymentSchedule3[[#This Row],[Payment Number]]&lt;&gt;"",IF(PaymentSchedule3[[#This Row],[Scheduled Payment]]+PaymentSchedule3[[#This Row],[Extra
Payment]]&lt;=PaymentSchedule3[[#This Row],[Beginning
Balance]],PaymentSchedule3[[#This Row],[Beginning
Balance]]-PaymentSchedule3[[#This Row],[Principal]],0),"")</f>
        <v/>
      </c>
      <c r="K314" s="80" t="str">
        <f ca="1">IF(PaymentSchedule3[[#This Row],[Payment Number]]&lt;&gt;"",SUM(INDEX(PaymentSchedule3[Interest],1,1):PaymentSchedule3[[#This Row],[Interest]]),"")</f>
        <v/>
      </c>
    </row>
    <row r="315" spans="2:11" ht="18" customHeight="1">
      <c r="B315" s="76" t="str">
        <f ca="1">IF(LoanIsGood,IF(ROW()-ROW(PaymentSchedule3[[#Headers],[Payment Number]])&gt;ScheduledNumberOfPayments,"",ROW()-ROW(PaymentSchedule3[[#Headers],[Payment Number]])),"")</f>
        <v/>
      </c>
      <c r="C315" s="77" t="str">
        <f ca="1">IF(PaymentSchedule3[[#This Row],[Payment Number]]&lt;&gt;"",EOMONTH(LoanStartDate,ROW(PaymentSchedule3[[#This Row],[Payment Number]])-ROW(PaymentSchedule3[[#Headers],[Payment Number]])-2)+DAY(LoanStartDate),"")</f>
        <v/>
      </c>
      <c r="D315" s="78" t="str">
        <f ca="1">IF(PaymentSchedule3[[#This Row],[Payment Number]]&lt;&gt;"",IF(ROW()-ROW(PaymentSchedule3[[#Headers],[Beginning
Balance]])=1,LoanAmount,INDEX(PaymentSchedule3[Ending
Balance],ROW()-ROW(PaymentSchedule3[[#Headers],[Beginning
Balance]])-1)),"")</f>
        <v/>
      </c>
      <c r="E315" s="79" t="str">
        <f ca="1">IF(PaymentSchedule3[[#This Row],[Payment Number]]&lt;&gt;"",ScheduledPayment,"")</f>
        <v/>
      </c>
      <c r="F315"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15"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15" s="78" t="str">
        <f ca="1">IF(PaymentSchedule3[[#This Row],[Payment Number]]&lt;&gt;"",PaymentSchedule3[[#This Row],[Total
Payment]]-PaymentSchedule3[[#This Row],[Interest]],"")</f>
        <v/>
      </c>
      <c r="I315" s="80" t="str">
        <f ca="1">IF(PaymentSchedule3[[#This Row],[Payment Number]]&lt;&gt;"",PaymentSchedule3[[#This Row],[Beginning
Balance]]*(InterestRate/PaymentsPerYear),"")</f>
        <v/>
      </c>
      <c r="J315" s="78" t="str">
        <f ca="1">IF(PaymentSchedule3[[#This Row],[Payment Number]]&lt;&gt;"",IF(PaymentSchedule3[[#This Row],[Scheduled Payment]]+PaymentSchedule3[[#This Row],[Extra
Payment]]&lt;=PaymentSchedule3[[#This Row],[Beginning
Balance]],PaymentSchedule3[[#This Row],[Beginning
Balance]]-PaymentSchedule3[[#This Row],[Principal]],0),"")</f>
        <v/>
      </c>
      <c r="K315" s="80" t="str">
        <f ca="1">IF(PaymentSchedule3[[#This Row],[Payment Number]]&lt;&gt;"",SUM(INDEX(PaymentSchedule3[Interest],1,1):PaymentSchedule3[[#This Row],[Interest]]),"")</f>
        <v/>
      </c>
    </row>
    <row r="316" spans="2:11" ht="18" customHeight="1">
      <c r="B316" s="76" t="str">
        <f ca="1">IF(LoanIsGood,IF(ROW()-ROW(PaymentSchedule3[[#Headers],[Payment Number]])&gt;ScheduledNumberOfPayments,"",ROW()-ROW(PaymentSchedule3[[#Headers],[Payment Number]])),"")</f>
        <v/>
      </c>
      <c r="C316" s="77" t="str">
        <f ca="1">IF(PaymentSchedule3[[#This Row],[Payment Number]]&lt;&gt;"",EOMONTH(LoanStartDate,ROW(PaymentSchedule3[[#This Row],[Payment Number]])-ROW(PaymentSchedule3[[#Headers],[Payment Number]])-2)+DAY(LoanStartDate),"")</f>
        <v/>
      </c>
      <c r="D316" s="78" t="str">
        <f ca="1">IF(PaymentSchedule3[[#This Row],[Payment Number]]&lt;&gt;"",IF(ROW()-ROW(PaymentSchedule3[[#Headers],[Beginning
Balance]])=1,LoanAmount,INDEX(PaymentSchedule3[Ending
Balance],ROW()-ROW(PaymentSchedule3[[#Headers],[Beginning
Balance]])-1)),"")</f>
        <v/>
      </c>
      <c r="E316" s="79" t="str">
        <f ca="1">IF(PaymentSchedule3[[#This Row],[Payment Number]]&lt;&gt;"",ScheduledPayment,"")</f>
        <v/>
      </c>
      <c r="F316"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16"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16" s="78" t="str">
        <f ca="1">IF(PaymentSchedule3[[#This Row],[Payment Number]]&lt;&gt;"",PaymentSchedule3[[#This Row],[Total
Payment]]-PaymentSchedule3[[#This Row],[Interest]],"")</f>
        <v/>
      </c>
      <c r="I316" s="80" t="str">
        <f ca="1">IF(PaymentSchedule3[[#This Row],[Payment Number]]&lt;&gt;"",PaymentSchedule3[[#This Row],[Beginning
Balance]]*(InterestRate/PaymentsPerYear),"")</f>
        <v/>
      </c>
      <c r="J316" s="78" t="str">
        <f ca="1">IF(PaymentSchedule3[[#This Row],[Payment Number]]&lt;&gt;"",IF(PaymentSchedule3[[#This Row],[Scheduled Payment]]+PaymentSchedule3[[#This Row],[Extra
Payment]]&lt;=PaymentSchedule3[[#This Row],[Beginning
Balance]],PaymentSchedule3[[#This Row],[Beginning
Balance]]-PaymentSchedule3[[#This Row],[Principal]],0),"")</f>
        <v/>
      </c>
      <c r="K316" s="80" t="str">
        <f ca="1">IF(PaymentSchedule3[[#This Row],[Payment Number]]&lt;&gt;"",SUM(INDEX(PaymentSchedule3[Interest],1,1):PaymentSchedule3[[#This Row],[Interest]]),"")</f>
        <v/>
      </c>
    </row>
    <row r="317" spans="2:11" ht="18" customHeight="1">
      <c r="B317" s="76" t="str">
        <f ca="1">IF(LoanIsGood,IF(ROW()-ROW(PaymentSchedule3[[#Headers],[Payment Number]])&gt;ScheduledNumberOfPayments,"",ROW()-ROW(PaymentSchedule3[[#Headers],[Payment Number]])),"")</f>
        <v/>
      </c>
      <c r="C317" s="77" t="str">
        <f ca="1">IF(PaymentSchedule3[[#This Row],[Payment Number]]&lt;&gt;"",EOMONTH(LoanStartDate,ROW(PaymentSchedule3[[#This Row],[Payment Number]])-ROW(PaymentSchedule3[[#Headers],[Payment Number]])-2)+DAY(LoanStartDate),"")</f>
        <v/>
      </c>
      <c r="D317" s="78" t="str">
        <f ca="1">IF(PaymentSchedule3[[#This Row],[Payment Number]]&lt;&gt;"",IF(ROW()-ROW(PaymentSchedule3[[#Headers],[Beginning
Balance]])=1,LoanAmount,INDEX(PaymentSchedule3[Ending
Balance],ROW()-ROW(PaymentSchedule3[[#Headers],[Beginning
Balance]])-1)),"")</f>
        <v/>
      </c>
      <c r="E317" s="79" t="str">
        <f ca="1">IF(PaymentSchedule3[[#This Row],[Payment Number]]&lt;&gt;"",ScheduledPayment,"")</f>
        <v/>
      </c>
      <c r="F317"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17"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17" s="78" t="str">
        <f ca="1">IF(PaymentSchedule3[[#This Row],[Payment Number]]&lt;&gt;"",PaymentSchedule3[[#This Row],[Total
Payment]]-PaymentSchedule3[[#This Row],[Interest]],"")</f>
        <v/>
      </c>
      <c r="I317" s="80" t="str">
        <f ca="1">IF(PaymentSchedule3[[#This Row],[Payment Number]]&lt;&gt;"",PaymentSchedule3[[#This Row],[Beginning
Balance]]*(InterestRate/PaymentsPerYear),"")</f>
        <v/>
      </c>
      <c r="J317" s="78" t="str">
        <f ca="1">IF(PaymentSchedule3[[#This Row],[Payment Number]]&lt;&gt;"",IF(PaymentSchedule3[[#This Row],[Scheduled Payment]]+PaymentSchedule3[[#This Row],[Extra
Payment]]&lt;=PaymentSchedule3[[#This Row],[Beginning
Balance]],PaymentSchedule3[[#This Row],[Beginning
Balance]]-PaymentSchedule3[[#This Row],[Principal]],0),"")</f>
        <v/>
      </c>
      <c r="K317" s="80" t="str">
        <f ca="1">IF(PaymentSchedule3[[#This Row],[Payment Number]]&lt;&gt;"",SUM(INDEX(PaymentSchedule3[Interest],1,1):PaymentSchedule3[[#This Row],[Interest]]),"")</f>
        <v/>
      </c>
    </row>
    <row r="318" spans="2:11" ht="18" customHeight="1">
      <c r="B318" s="76" t="str">
        <f ca="1">IF(LoanIsGood,IF(ROW()-ROW(PaymentSchedule3[[#Headers],[Payment Number]])&gt;ScheduledNumberOfPayments,"",ROW()-ROW(PaymentSchedule3[[#Headers],[Payment Number]])),"")</f>
        <v/>
      </c>
      <c r="C318" s="77" t="str">
        <f ca="1">IF(PaymentSchedule3[[#This Row],[Payment Number]]&lt;&gt;"",EOMONTH(LoanStartDate,ROW(PaymentSchedule3[[#This Row],[Payment Number]])-ROW(PaymentSchedule3[[#Headers],[Payment Number]])-2)+DAY(LoanStartDate),"")</f>
        <v/>
      </c>
      <c r="D318" s="78" t="str">
        <f ca="1">IF(PaymentSchedule3[[#This Row],[Payment Number]]&lt;&gt;"",IF(ROW()-ROW(PaymentSchedule3[[#Headers],[Beginning
Balance]])=1,LoanAmount,INDEX(PaymentSchedule3[Ending
Balance],ROW()-ROW(PaymentSchedule3[[#Headers],[Beginning
Balance]])-1)),"")</f>
        <v/>
      </c>
      <c r="E318" s="79" t="str">
        <f ca="1">IF(PaymentSchedule3[[#This Row],[Payment Number]]&lt;&gt;"",ScheduledPayment,"")</f>
        <v/>
      </c>
      <c r="F318"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18"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18" s="78" t="str">
        <f ca="1">IF(PaymentSchedule3[[#This Row],[Payment Number]]&lt;&gt;"",PaymentSchedule3[[#This Row],[Total
Payment]]-PaymentSchedule3[[#This Row],[Interest]],"")</f>
        <v/>
      </c>
      <c r="I318" s="80" t="str">
        <f ca="1">IF(PaymentSchedule3[[#This Row],[Payment Number]]&lt;&gt;"",PaymentSchedule3[[#This Row],[Beginning
Balance]]*(InterestRate/PaymentsPerYear),"")</f>
        <v/>
      </c>
      <c r="J318" s="78" t="str">
        <f ca="1">IF(PaymentSchedule3[[#This Row],[Payment Number]]&lt;&gt;"",IF(PaymentSchedule3[[#This Row],[Scheduled Payment]]+PaymentSchedule3[[#This Row],[Extra
Payment]]&lt;=PaymentSchedule3[[#This Row],[Beginning
Balance]],PaymentSchedule3[[#This Row],[Beginning
Balance]]-PaymentSchedule3[[#This Row],[Principal]],0),"")</f>
        <v/>
      </c>
      <c r="K318" s="80" t="str">
        <f ca="1">IF(PaymentSchedule3[[#This Row],[Payment Number]]&lt;&gt;"",SUM(INDEX(PaymentSchedule3[Interest],1,1):PaymentSchedule3[[#This Row],[Interest]]),"")</f>
        <v/>
      </c>
    </row>
    <row r="319" spans="2:11" ht="18" customHeight="1">
      <c r="B319" s="76" t="str">
        <f ca="1">IF(LoanIsGood,IF(ROW()-ROW(PaymentSchedule3[[#Headers],[Payment Number]])&gt;ScheduledNumberOfPayments,"",ROW()-ROW(PaymentSchedule3[[#Headers],[Payment Number]])),"")</f>
        <v/>
      </c>
      <c r="C319" s="77" t="str">
        <f ca="1">IF(PaymentSchedule3[[#This Row],[Payment Number]]&lt;&gt;"",EOMONTH(LoanStartDate,ROW(PaymentSchedule3[[#This Row],[Payment Number]])-ROW(PaymentSchedule3[[#Headers],[Payment Number]])-2)+DAY(LoanStartDate),"")</f>
        <v/>
      </c>
      <c r="D319" s="78" t="str">
        <f ca="1">IF(PaymentSchedule3[[#This Row],[Payment Number]]&lt;&gt;"",IF(ROW()-ROW(PaymentSchedule3[[#Headers],[Beginning
Balance]])=1,LoanAmount,INDEX(PaymentSchedule3[Ending
Balance],ROW()-ROW(PaymentSchedule3[[#Headers],[Beginning
Balance]])-1)),"")</f>
        <v/>
      </c>
      <c r="E319" s="79" t="str">
        <f ca="1">IF(PaymentSchedule3[[#This Row],[Payment Number]]&lt;&gt;"",ScheduledPayment,"")</f>
        <v/>
      </c>
      <c r="F319"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19"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19" s="78" t="str">
        <f ca="1">IF(PaymentSchedule3[[#This Row],[Payment Number]]&lt;&gt;"",PaymentSchedule3[[#This Row],[Total
Payment]]-PaymentSchedule3[[#This Row],[Interest]],"")</f>
        <v/>
      </c>
      <c r="I319" s="80" t="str">
        <f ca="1">IF(PaymentSchedule3[[#This Row],[Payment Number]]&lt;&gt;"",PaymentSchedule3[[#This Row],[Beginning
Balance]]*(InterestRate/PaymentsPerYear),"")</f>
        <v/>
      </c>
      <c r="J319" s="78" t="str">
        <f ca="1">IF(PaymentSchedule3[[#This Row],[Payment Number]]&lt;&gt;"",IF(PaymentSchedule3[[#This Row],[Scheduled Payment]]+PaymentSchedule3[[#This Row],[Extra
Payment]]&lt;=PaymentSchedule3[[#This Row],[Beginning
Balance]],PaymentSchedule3[[#This Row],[Beginning
Balance]]-PaymentSchedule3[[#This Row],[Principal]],0),"")</f>
        <v/>
      </c>
      <c r="K319" s="80" t="str">
        <f ca="1">IF(PaymentSchedule3[[#This Row],[Payment Number]]&lt;&gt;"",SUM(INDEX(PaymentSchedule3[Interest],1,1):PaymentSchedule3[[#This Row],[Interest]]),"")</f>
        <v/>
      </c>
    </row>
    <row r="320" spans="2:11" ht="18" customHeight="1">
      <c r="B320" s="76" t="str">
        <f ca="1">IF(LoanIsGood,IF(ROW()-ROW(PaymentSchedule3[[#Headers],[Payment Number]])&gt;ScheduledNumberOfPayments,"",ROW()-ROW(PaymentSchedule3[[#Headers],[Payment Number]])),"")</f>
        <v/>
      </c>
      <c r="C320" s="77" t="str">
        <f ca="1">IF(PaymentSchedule3[[#This Row],[Payment Number]]&lt;&gt;"",EOMONTH(LoanStartDate,ROW(PaymentSchedule3[[#This Row],[Payment Number]])-ROW(PaymentSchedule3[[#Headers],[Payment Number]])-2)+DAY(LoanStartDate),"")</f>
        <v/>
      </c>
      <c r="D320" s="78" t="str">
        <f ca="1">IF(PaymentSchedule3[[#This Row],[Payment Number]]&lt;&gt;"",IF(ROW()-ROW(PaymentSchedule3[[#Headers],[Beginning
Balance]])=1,LoanAmount,INDEX(PaymentSchedule3[Ending
Balance],ROW()-ROW(PaymentSchedule3[[#Headers],[Beginning
Balance]])-1)),"")</f>
        <v/>
      </c>
      <c r="E320" s="79" t="str">
        <f ca="1">IF(PaymentSchedule3[[#This Row],[Payment Number]]&lt;&gt;"",ScheduledPayment,"")</f>
        <v/>
      </c>
      <c r="F320"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20"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20" s="78" t="str">
        <f ca="1">IF(PaymentSchedule3[[#This Row],[Payment Number]]&lt;&gt;"",PaymentSchedule3[[#This Row],[Total
Payment]]-PaymentSchedule3[[#This Row],[Interest]],"")</f>
        <v/>
      </c>
      <c r="I320" s="80" t="str">
        <f ca="1">IF(PaymentSchedule3[[#This Row],[Payment Number]]&lt;&gt;"",PaymentSchedule3[[#This Row],[Beginning
Balance]]*(InterestRate/PaymentsPerYear),"")</f>
        <v/>
      </c>
      <c r="J320" s="78" t="str">
        <f ca="1">IF(PaymentSchedule3[[#This Row],[Payment Number]]&lt;&gt;"",IF(PaymentSchedule3[[#This Row],[Scheduled Payment]]+PaymentSchedule3[[#This Row],[Extra
Payment]]&lt;=PaymentSchedule3[[#This Row],[Beginning
Balance]],PaymentSchedule3[[#This Row],[Beginning
Balance]]-PaymentSchedule3[[#This Row],[Principal]],0),"")</f>
        <v/>
      </c>
      <c r="K320" s="80" t="str">
        <f ca="1">IF(PaymentSchedule3[[#This Row],[Payment Number]]&lt;&gt;"",SUM(INDEX(PaymentSchedule3[Interest],1,1):PaymentSchedule3[[#This Row],[Interest]]),"")</f>
        <v/>
      </c>
    </row>
    <row r="321" spans="2:11" ht="18" customHeight="1">
      <c r="B321" s="76" t="str">
        <f ca="1">IF(LoanIsGood,IF(ROW()-ROW(PaymentSchedule3[[#Headers],[Payment Number]])&gt;ScheduledNumberOfPayments,"",ROW()-ROW(PaymentSchedule3[[#Headers],[Payment Number]])),"")</f>
        <v/>
      </c>
      <c r="C321" s="77" t="str">
        <f ca="1">IF(PaymentSchedule3[[#This Row],[Payment Number]]&lt;&gt;"",EOMONTH(LoanStartDate,ROW(PaymentSchedule3[[#This Row],[Payment Number]])-ROW(PaymentSchedule3[[#Headers],[Payment Number]])-2)+DAY(LoanStartDate),"")</f>
        <v/>
      </c>
      <c r="D321" s="78" t="str">
        <f ca="1">IF(PaymentSchedule3[[#This Row],[Payment Number]]&lt;&gt;"",IF(ROW()-ROW(PaymentSchedule3[[#Headers],[Beginning
Balance]])=1,LoanAmount,INDEX(PaymentSchedule3[Ending
Balance],ROW()-ROW(PaymentSchedule3[[#Headers],[Beginning
Balance]])-1)),"")</f>
        <v/>
      </c>
      <c r="E321" s="79" t="str">
        <f ca="1">IF(PaymentSchedule3[[#This Row],[Payment Number]]&lt;&gt;"",ScheduledPayment,"")</f>
        <v/>
      </c>
      <c r="F321"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21"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21" s="78" t="str">
        <f ca="1">IF(PaymentSchedule3[[#This Row],[Payment Number]]&lt;&gt;"",PaymentSchedule3[[#This Row],[Total
Payment]]-PaymentSchedule3[[#This Row],[Interest]],"")</f>
        <v/>
      </c>
      <c r="I321" s="80" t="str">
        <f ca="1">IF(PaymentSchedule3[[#This Row],[Payment Number]]&lt;&gt;"",PaymentSchedule3[[#This Row],[Beginning
Balance]]*(InterestRate/PaymentsPerYear),"")</f>
        <v/>
      </c>
      <c r="J321" s="78" t="str">
        <f ca="1">IF(PaymentSchedule3[[#This Row],[Payment Number]]&lt;&gt;"",IF(PaymentSchedule3[[#This Row],[Scheduled Payment]]+PaymentSchedule3[[#This Row],[Extra
Payment]]&lt;=PaymentSchedule3[[#This Row],[Beginning
Balance]],PaymentSchedule3[[#This Row],[Beginning
Balance]]-PaymentSchedule3[[#This Row],[Principal]],0),"")</f>
        <v/>
      </c>
      <c r="K321" s="80" t="str">
        <f ca="1">IF(PaymentSchedule3[[#This Row],[Payment Number]]&lt;&gt;"",SUM(INDEX(PaymentSchedule3[Interest],1,1):PaymentSchedule3[[#This Row],[Interest]]),"")</f>
        <v/>
      </c>
    </row>
    <row r="322" spans="2:11" ht="18" customHeight="1">
      <c r="B322" s="76" t="str">
        <f ca="1">IF(LoanIsGood,IF(ROW()-ROW(PaymentSchedule3[[#Headers],[Payment Number]])&gt;ScheduledNumberOfPayments,"",ROW()-ROW(PaymentSchedule3[[#Headers],[Payment Number]])),"")</f>
        <v/>
      </c>
      <c r="C322" s="77" t="str">
        <f ca="1">IF(PaymentSchedule3[[#This Row],[Payment Number]]&lt;&gt;"",EOMONTH(LoanStartDate,ROW(PaymentSchedule3[[#This Row],[Payment Number]])-ROW(PaymentSchedule3[[#Headers],[Payment Number]])-2)+DAY(LoanStartDate),"")</f>
        <v/>
      </c>
      <c r="D322" s="78" t="str">
        <f ca="1">IF(PaymentSchedule3[[#This Row],[Payment Number]]&lt;&gt;"",IF(ROW()-ROW(PaymentSchedule3[[#Headers],[Beginning
Balance]])=1,LoanAmount,INDEX(PaymentSchedule3[Ending
Balance],ROW()-ROW(PaymentSchedule3[[#Headers],[Beginning
Balance]])-1)),"")</f>
        <v/>
      </c>
      <c r="E322" s="79" t="str">
        <f ca="1">IF(PaymentSchedule3[[#This Row],[Payment Number]]&lt;&gt;"",ScheduledPayment,"")</f>
        <v/>
      </c>
      <c r="F322"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22"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22" s="78" t="str">
        <f ca="1">IF(PaymentSchedule3[[#This Row],[Payment Number]]&lt;&gt;"",PaymentSchedule3[[#This Row],[Total
Payment]]-PaymentSchedule3[[#This Row],[Interest]],"")</f>
        <v/>
      </c>
      <c r="I322" s="80" t="str">
        <f ca="1">IF(PaymentSchedule3[[#This Row],[Payment Number]]&lt;&gt;"",PaymentSchedule3[[#This Row],[Beginning
Balance]]*(InterestRate/PaymentsPerYear),"")</f>
        <v/>
      </c>
      <c r="J322" s="78" t="str">
        <f ca="1">IF(PaymentSchedule3[[#This Row],[Payment Number]]&lt;&gt;"",IF(PaymentSchedule3[[#This Row],[Scheduled Payment]]+PaymentSchedule3[[#This Row],[Extra
Payment]]&lt;=PaymentSchedule3[[#This Row],[Beginning
Balance]],PaymentSchedule3[[#This Row],[Beginning
Balance]]-PaymentSchedule3[[#This Row],[Principal]],0),"")</f>
        <v/>
      </c>
      <c r="K322" s="80" t="str">
        <f ca="1">IF(PaymentSchedule3[[#This Row],[Payment Number]]&lt;&gt;"",SUM(INDEX(PaymentSchedule3[Interest],1,1):PaymentSchedule3[[#This Row],[Interest]]),"")</f>
        <v/>
      </c>
    </row>
    <row r="323" spans="2:11" ht="18" customHeight="1">
      <c r="B323" s="76" t="str">
        <f ca="1">IF(LoanIsGood,IF(ROW()-ROW(PaymentSchedule3[[#Headers],[Payment Number]])&gt;ScheduledNumberOfPayments,"",ROW()-ROW(PaymentSchedule3[[#Headers],[Payment Number]])),"")</f>
        <v/>
      </c>
      <c r="C323" s="77" t="str">
        <f ca="1">IF(PaymentSchedule3[[#This Row],[Payment Number]]&lt;&gt;"",EOMONTH(LoanStartDate,ROW(PaymentSchedule3[[#This Row],[Payment Number]])-ROW(PaymentSchedule3[[#Headers],[Payment Number]])-2)+DAY(LoanStartDate),"")</f>
        <v/>
      </c>
      <c r="D323" s="78" t="str">
        <f ca="1">IF(PaymentSchedule3[[#This Row],[Payment Number]]&lt;&gt;"",IF(ROW()-ROW(PaymentSchedule3[[#Headers],[Beginning
Balance]])=1,LoanAmount,INDEX(PaymentSchedule3[Ending
Balance],ROW()-ROW(PaymentSchedule3[[#Headers],[Beginning
Balance]])-1)),"")</f>
        <v/>
      </c>
      <c r="E323" s="79" t="str">
        <f ca="1">IF(PaymentSchedule3[[#This Row],[Payment Number]]&lt;&gt;"",ScheduledPayment,"")</f>
        <v/>
      </c>
      <c r="F323"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23"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23" s="78" t="str">
        <f ca="1">IF(PaymentSchedule3[[#This Row],[Payment Number]]&lt;&gt;"",PaymentSchedule3[[#This Row],[Total
Payment]]-PaymentSchedule3[[#This Row],[Interest]],"")</f>
        <v/>
      </c>
      <c r="I323" s="80" t="str">
        <f ca="1">IF(PaymentSchedule3[[#This Row],[Payment Number]]&lt;&gt;"",PaymentSchedule3[[#This Row],[Beginning
Balance]]*(InterestRate/PaymentsPerYear),"")</f>
        <v/>
      </c>
      <c r="J323" s="78" t="str">
        <f ca="1">IF(PaymentSchedule3[[#This Row],[Payment Number]]&lt;&gt;"",IF(PaymentSchedule3[[#This Row],[Scheduled Payment]]+PaymentSchedule3[[#This Row],[Extra
Payment]]&lt;=PaymentSchedule3[[#This Row],[Beginning
Balance]],PaymentSchedule3[[#This Row],[Beginning
Balance]]-PaymentSchedule3[[#This Row],[Principal]],0),"")</f>
        <v/>
      </c>
      <c r="K323" s="80" t="str">
        <f ca="1">IF(PaymentSchedule3[[#This Row],[Payment Number]]&lt;&gt;"",SUM(INDEX(PaymentSchedule3[Interest],1,1):PaymentSchedule3[[#This Row],[Interest]]),"")</f>
        <v/>
      </c>
    </row>
    <row r="324" spans="2:11" ht="18" customHeight="1">
      <c r="B324" s="76" t="str">
        <f ca="1">IF(LoanIsGood,IF(ROW()-ROW(PaymentSchedule3[[#Headers],[Payment Number]])&gt;ScheduledNumberOfPayments,"",ROW()-ROW(PaymentSchedule3[[#Headers],[Payment Number]])),"")</f>
        <v/>
      </c>
      <c r="C324" s="77" t="str">
        <f ca="1">IF(PaymentSchedule3[[#This Row],[Payment Number]]&lt;&gt;"",EOMONTH(LoanStartDate,ROW(PaymentSchedule3[[#This Row],[Payment Number]])-ROW(PaymentSchedule3[[#Headers],[Payment Number]])-2)+DAY(LoanStartDate),"")</f>
        <v/>
      </c>
      <c r="D324" s="78" t="str">
        <f ca="1">IF(PaymentSchedule3[[#This Row],[Payment Number]]&lt;&gt;"",IF(ROW()-ROW(PaymentSchedule3[[#Headers],[Beginning
Balance]])=1,LoanAmount,INDEX(PaymentSchedule3[Ending
Balance],ROW()-ROW(PaymentSchedule3[[#Headers],[Beginning
Balance]])-1)),"")</f>
        <v/>
      </c>
      <c r="E324" s="79" t="str">
        <f ca="1">IF(PaymentSchedule3[[#This Row],[Payment Number]]&lt;&gt;"",ScheduledPayment,"")</f>
        <v/>
      </c>
      <c r="F324"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24"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24" s="78" t="str">
        <f ca="1">IF(PaymentSchedule3[[#This Row],[Payment Number]]&lt;&gt;"",PaymentSchedule3[[#This Row],[Total
Payment]]-PaymentSchedule3[[#This Row],[Interest]],"")</f>
        <v/>
      </c>
      <c r="I324" s="80" t="str">
        <f ca="1">IF(PaymentSchedule3[[#This Row],[Payment Number]]&lt;&gt;"",PaymentSchedule3[[#This Row],[Beginning
Balance]]*(InterestRate/PaymentsPerYear),"")</f>
        <v/>
      </c>
      <c r="J324" s="78" t="str">
        <f ca="1">IF(PaymentSchedule3[[#This Row],[Payment Number]]&lt;&gt;"",IF(PaymentSchedule3[[#This Row],[Scheduled Payment]]+PaymentSchedule3[[#This Row],[Extra
Payment]]&lt;=PaymentSchedule3[[#This Row],[Beginning
Balance]],PaymentSchedule3[[#This Row],[Beginning
Balance]]-PaymentSchedule3[[#This Row],[Principal]],0),"")</f>
        <v/>
      </c>
      <c r="K324" s="80" t="str">
        <f ca="1">IF(PaymentSchedule3[[#This Row],[Payment Number]]&lt;&gt;"",SUM(INDEX(PaymentSchedule3[Interest],1,1):PaymentSchedule3[[#This Row],[Interest]]),"")</f>
        <v/>
      </c>
    </row>
    <row r="325" spans="2:11" ht="18" customHeight="1">
      <c r="B325" s="76" t="str">
        <f ca="1">IF(LoanIsGood,IF(ROW()-ROW(PaymentSchedule3[[#Headers],[Payment Number]])&gt;ScheduledNumberOfPayments,"",ROW()-ROW(PaymentSchedule3[[#Headers],[Payment Number]])),"")</f>
        <v/>
      </c>
      <c r="C325" s="77" t="str">
        <f ca="1">IF(PaymentSchedule3[[#This Row],[Payment Number]]&lt;&gt;"",EOMONTH(LoanStartDate,ROW(PaymentSchedule3[[#This Row],[Payment Number]])-ROW(PaymentSchedule3[[#Headers],[Payment Number]])-2)+DAY(LoanStartDate),"")</f>
        <v/>
      </c>
      <c r="D325" s="78" t="str">
        <f ca="1">IF(PaymentSchedule3[[#This Row],[Payment Number]]&lt;&gt;"",IF(ROW()-ROW(PaymentSchedule3[[#Headers],[Beginning
Balance]])=1,LoanAmount,INDEX(PaymentSchedule3[Ending
Balance],ROW()-ROW(PaymentSchedule3[[#Headers],[Beginning
Balance]])-1)),"")</f>
        <v/>
      </c>
      <c r="E325" s="79" t="str">
        <f ca="1">IF(PaymentSchedule3[[#This Row],[Payment Number]]&lt;&gt;"",ScheduledPayment,"")</f>
        <v/>
      </c>
      <c r="F325"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25"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25" s="78" t="str">
        <f ca="1">IF(PaymentSchedule3[[#This Row],[Payment Number]]&lt;&gt;"",PaymentSchedule3[[#This Row],[Total
Payment]]-PaymentSchedule3[[#This Row],[Interest]],"")</f>
        <v/>
      </c>
      <c r="I325" s="80" t="str">
        <f ca="1">IF(PaymentSchedule3[[#This Row],[Payment Number]]&lt;&gt;"",PaymentSchedule3[[#This Row],[Beginning
Balance]]*(InterestRate/PaymentsPerYear),"")</f>
        <v/>
      </c>
      <c r="J325" s="78" t="str">
        <f ca="1">IF(PaymentSchedule3[[#This Row],[Payment Number]]&lt;&gt;"",IF(PaymentSchedule3[[#This Row],[Scheduled Payment]]+PaymentSchedule3[[#This Row],[Extra
Payment]]&lt;=PaymentSchedule3[[#This Row],[Beginning
Balance]],PaymentSchedule3[[#This Row],[Beginning
Balance]]-PaymentSchedule3[[#This Row],[Principal]],0),"")</f>
        <v/>
      </c>
      <c r="K325" s="80" t="str">
        <f ca="1">IF(PaymentSchedule3[[#This Row],[Payment Number]]&lt;&gt;"",SUM(INDEX(PaymentSchedule3[Interest],1,1):PaymentSchedule3[[#This Row],[Interest]]),"")</f>
        <v/>
      </c>
    </row>
    <row r="326" spans="2:11" ht="18" customHeight="1">
      <c r="B326" s="76" t="str">
        <f ca="1">IF(LoanIsGood,IF(ROW()-ROW(PaymentSchedule3[[#Headers],[Payment Number]])&gt;ScheduledNumberOfPayments,"",ROW()-ROW(PaymentSchedule3[[#Headers],[Payment Number]])),"")</f>
        <v/>
      </c>
      <c r="C326" s="77" t="str">
        <f ca="1">IF(PaymentSchedule3[[#This Row],[Payment Number]]&lt;&gt;"",EOMONTH(LoanStartDate,ROW(PaymentSchedule3[[#This Row],[Payment Number]])-ROW(PaymentSchedule3[[#Headers],[Payment Number]])-2)+DAY(LoanStartDate),"")</f>
        <v/>
      </c>
      <c r="D326" s="78" t="str">
        <f ca="1">IF(PaymentSchedule3[[#This Row],[Payment Number]]&lt;&gt;"",IF(ROW()-ROW(PaymentSchedule3[[#Headers],[Beginning
Balance]])=1,LoanAmount,INDEX(PaymentSchedule3[Ending
Balance],ROW()-ROW(PaymentSchedule3[[#Headers],[Beginning
Balance]])-1)),"")</f>
        <v/>
      </c>
      <c r="E326" s="79" t="str">
        <f ca="1">IF(PaymentSchedule3[[#This Row],[Payment Number]]&lt;&gt;"",ScheduledPayment,"")</f>
        <v/>
      </c>
      <c r="F326"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26"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26" s="78" t="str">
        <f ca="1">IF(PaymentSchedule3[[#This Row],[Payment Number]]&lt;&gt;"",PaymentSchedule3[[#This Row],[Total
Payment]]-PaymentSchedule3[[#This Row],[Interest]],"")</f>
        <v/>
      </c>
      <c r="I326" s="80" t="str">
        <f ca="1">IF(PaymentSchedule3[[#This Row],[Payment Number]]&lt;&gt;"",PaymentSchedule3[[#This Row],[Beginning
Balance]]*(InterestRate/PaymentsPerYear),"")</f>
        <v/>
      </c>
      <c r="J326" s="78" t="str">
        <f ca="1">IF(PaymentSchedule3[[#This Row],[Payment Number]]&lt;&gt;"",IF(PaymentSchedule3[[#This Row],[Scheduled Payment]]+PaymentSchedule3[[#This Row],[Extra
Payment]]&lt;=PaymentSchedule3[[#This Row],[Beginning
Balance]],PaymentSchedule3[[#This Row],[Beginning
Balance]]-PaymentSchedule3[[#This Row],[Principal]],0),"")</f>
        <v/>
      </c>
      <c r="K326" s="80" t="str">
        <f ca="1">IF(PaymentSchedule3[[#This Row],[Payment Number]]&lt;&gt;"",SUM(INDEX(PaymentSchedule3[Interest],1,1):PaymentSchedule3[[#This Row],[Interest]]),"")</f>
        <v/>
      </c>
    </row>
    <row r="327" spans="2:11" ht="18" customHeight="1">
      <c r="B327" s="76" t="str">
        <f ca="1">IF(LoanIsGood,IF(ROW()-ROW(PaymentSchedule3[[#Headers],[Payment Number]])&gt;ScheduledNumberOfPayments,"",ROW()-ROW(PaymentSchedule3[[#Headers],[Payment Number]])),"")</f>
        <v/>
      </c>
      <c r="C327" s="77" t="str">
        <f ca="1">IF(PaymentSchedule3[[#This Row],[Payment Number]]&lt;&gt;"",EOMONTH(LoanStartDate,ROW(PaymentSchedule3[[#This Row],[Payment Number]])-ROW(PaymentSchedule3[[#Headers],[Payment Number]])-2)+DAY(LoanStartDate),"")</f>
        <v/>
      </c>
      <c r="D327" s="78" t="str">
        <f ca="1">IF(PaymentSchedule3[[#This Row],[Payment Number]]&lt;&gt;"",IF(ROW()-ROW(PaymentSchedule3[[#Headers],[Beginning
Balance]])=1,LoanAmount,INDEX(PaymentSchedule3[Ending
Balance],ROW()-ROW(PaymentSchedule3[[#Headers],[Beginning
Balance]])-1)),"")</f>
        <v/>
      </c>
      <c r="E327" s="79" t="str">
        <f ca="1">IF(PaymentSchedule3[[#This Row],[Payment Number]]&lt;&gt;"",ScheduledPayment,"")</f>
        <v/>
      </c>
      <c r="F327"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27"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27" s="78" t="str">
        <f ca="1">IF(PaymentSchedule3[[#This Row],[Payment Number]]&lt;&gt;"",PaymentSchedule3[[#This Row],[Total
Payment]]-PaymentSchedule3[[#This Row],[Interest]],"")</f>
        <v/>
      </c>
      <c r="I327" s="80" t="str">
        <f ca="1">IF(PaymentSchedule3[[#This Row],[Payment Number]]&lt;&gt;"",PaymentSchedule3[[#This Row],[Beginning
Balance]]*(InterestRate/PaymentsPerYear),"")</f>
        <v/>
      </c>
      <c r="J327" s="78" t="str">
        <f ca="1">IF(PaymentSchedule3[[#This Row],[Payment Number]]&lt;&gt;"",IF(PaymentSchedule3[[#This Row],[Scheduled Payment]]+PaymentSchedule3[[#This Row],[Extra
Payment]]&lt;=PaymentSchedule3[[#This Row],[Beginning
Balance]],PaymentSchedule3[[#This Row],[Beginning
Balance]]-PaymentSchedule3[[#This Row],[Principal]],0),"")</f>
        <v/>
      </c>
      <c r="K327" s="80" t="str">
        <f ca="1">IF(PaymentSchedule3[[#This Row],[Payment Number]]&lt;&gt;"",SUM(INDEX(PaymentSchedule3[Interest],1,1):PaymentSchedule3[[#This Row],[Interest]]),"")</f>
        <v/>
      </c>
    </row>
    <row r="328" spans="2:11" ht="18" customHeight="1">
      <c r="B328" s="76" t="str">
        <f ca="1">IF(LoanIsGood,IF(ROW()-ROW(PaymentSchedule3[[#Headers],[Payment Number]])&gt;ScheduledNumberOfPayments,"",ROW()-ROW(PaymentSchedule3[[#Headers],[Payment Number]])),"")</f>
        <v/>
      </c>
      <c r="C328" s="77" t="str">
        <f ca="1">IF(PaymentSchedule3[[#This Row],[Payment Number]]&lt;&gt;"",EOMONTH(LoanStartDate,ROW(PaymentSchedule3[[#This Row],[Payment Number]])-ROW(PaymentSchedule3[[#Headers],[Payment Number]])-2)+DAY(LoanStartDate),"")</f>
        <v/>
      </c>
      <c r="D328" s="78" t="str">
        <f ca="1">IF(PaymentSchedule3[[#This Row],[Payment Number]]&lt;&gt;"",IF(ROW()-ROW(PaymentSchedule3[[#Headers],[Beginning
Balance]])=1,LoanAmount,INDEX(PaymentSchedule3[Ending
Balance],ROW()-ROW(PaymentSchedule3[[#Headers],[Beginning
Balance]])-1)),"")</f>
        <v/>
      </c>
      <c r="E328" s="79" t="str">
        <f ca="1">IF(PaymentSchedule3[[#This Row],[Payment Number]]&lt;&gt;"",ScheduledPayment,"")</f>
        <v/>
      </c>
      <c r="F328"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28"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28" s="78" t="str">
        <f ca="1">IF(PaymentSchedule3[[#This Row],[Payment Number]]&lt;&gt;"",PaymentSchedule3[[#This Row],[Total
Payment]]-PaymentSchedule3[[#This Row],[Interest]],"")</f>
        <v/>
      </c>
      <c r="I328" s="80" t="str">
        <f ca="1">IF(PaymentSchedule3[[#This Row],[Payment Number]]&lt;&gt;"",PaymentSchedule3[[#This Row],[Beginning
Balance]]*(InterestRate/PaymentsPerYear),"")</f>
        <v/>
      </c>
      <c r="J328" s="78" t="str">
        <f ca="1">IF(PaymentSchedule3[[#This Row],[Payment Number]]&lt;&gt;"",IF(PaymentSchedule3[[#This Row],[Scheduled Payment]]+PaymentSchedule3[[#This Row],[Extra
Payment]]&lt;=PaymentSchedule3[[#This Row],[Beginning
Balance]],PaymentSchedule3[[#This Row],[Beginning
Balance]]-PaymentSchedule3[[#This Row],[Principal]],0),"")</f>
        <v/>
      </c>
      <c r="K328" s="80" t="str">
        <f ca="1">IF(PaymentSchedule3[[#This Row],[Payment Number]]&lt;&gt;"",SUM(INDEX(PaymentSchedule3[Interest],1,1):PaymentSchedule3[[#This Row],[Interest]]),"")</f>
        <v/>
      </c>
    </row>
    <row r="329" spans="2:11" ht="18" customHeight="1">
      <c r="B329" s="76" t="str">
        <f ca="1">IF(LoanIsGood,IF(ROW()-ROW(PaymentSchedule3[[#Headers],[Payment Number]])&gt;ScheduledNumberOfPayments,"",ROW()-ROW(PaymentSchedule3[[#Headers],[Payment Number]])),"")</f>
        <v/>
      </c>
      <c r="C329" s="77" t="str">
        <f ca="1">IF(PaymentSchedule3[[#This Row],[Payment Number]]&lt;&gt;"",EOMONTH(LoanStartDate,ROW(PaymentSchedule3[[#This Row],[Payment Number]])-ROW(PaymentSchedule3[[#Headers],[Payment Number]])-2)+DAY(LoanStartDate),"")</f>
        <v/>
      </c>
      <c r="D329" s="78" t="str">
        <f ca="1">IF(PaymentSchedule3[[#This Row],[Payment Number]]&lt;&gt;"",IF(ROW()-ROW(PaymentSchedule3[[#Headers],[Beginning
Balance]])=1,LoanAmount,INDEX(PaymentSchedule3[Ending
Balance],ROW()-ROW(PaymentSchedule3[[#Headers],[Beginning
Balance]])-1)),"")</f>
        <v/>
      </c>
      <c r="E329" s="79" t="str">
        <f ca="1">IF(PaymentSchedule3[[#This Row],[Payment Number]]&lt;&gt;"",ScheduledPayment,"")</f>
        <v/>
      </c>
      <c r="F329"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29"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29" s="78" t="str">
        <f ca="1">IF(PaymentSchedule3[[#This Row],[Payment Number]]&lt;&gt;"",PaymentSchedule3[[#This Row],[Total
Payment]]-PaymentSchedule3[[#This Row],[Interest]],"")</f>
        <v/>
      </c>
      <c r="I329" s="80" t="str">
        <f ca="1">IF(PaymentSchedule3[[#This Row],[Payment Number]]&lt;&gt;"",PaymentSchedule3[[#This Row],[Beginning
Balance]]*(InterestRate/PaymentsPerYear),"")</f>
        <v/>
      </c>
      <c r="J329" s="78" t="str">
        <f ca="1">IF(PaymentSchedule3[[#This Row],[Payment Number]]&lt;&gt;"",IF(PaymentSchedule3[[#This Row],[Scheduled Payment]]+PaymentSchedule3[[#This Row],[Extra
Payment]]&lt;=PaymentSchedule3[[#This Row],[Beginning
Balance]],PaymentSchedule3[[#This Row],[Beginning
Balance]]-PaymentSchedule3[[#This Row],[Principal]],0),"")</f>
        <v/>
      </c>
      <c r="K329" s="80" t="str">
        <f ca="1">IF(PaymentSchedule3[[#This Row],[Payment Number]]&lt;&gt;"",SUM(INDEX(PaymentSchedule3[Interest],1,1):PaymentSchedule3[[#This Row],[Interest]]),"")</f>
        <v/>
      </c>
    </row>
    <row r="330" spans="2:11" ht="18" customHeight="1">
      <c r="B330" s="76" t="str">
        <f ca="1">IF(LoanIsGood,IF(ROW()-ROW(PaymentSchedule3[[#Headers],[Payment Number]])&gt;ScheduledNumberOfPayments,"",ROW()-ROW(PaymentSchedule3[[#Headers],[Payment Number]])),"")</f>
        <v/>
      </c>
      <c r="C330" s="77" t="str">
        <f ca="1">IF(PaymentSchedule3[[#This Row],[Payment Number]]&lt;&gt;"",EOMONTH(LoanStartDate,ROW(PaymentSchedule3[[#This Row],[Payment Number]])-ROW(PaymentSchedule3[[#Headers],[Payment Number]])-2)+DAY(LoanStartDate),"")</f>
        <v/>
      </c>
      <c r="D330" s="78" t="str">
        <f ca="1">IF(PaymentSchedule3[[#This Row],[Payment Number]]&lt;&gt;"",IF(ROW()-ROW(PaymentSchedule3[[#Headers],[Beginning
Balance]])=1,LoanAmount,INDEX(PaymentSchedule3[Ending
Balance],ROW()-ROW(PaymentSchedule3[[#Headers],[Beginning
Balance]])-1)),"")</f>
        <v/>
      </c>
      <c r="E330" s="79" t="str">
        <f ca="1">IF(PaymentSchedule3[[#This Row],[Payment Number]]&lt;&gt;"",ScheduledPayment,"")</f>
        <v/>
      </c>
      <c r="F330"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30"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30" s="78" t="str">
        <f ca="1">IF(PaymentSchedule3[[#This Row],[Payment Number]]&lt;&gt;"",PaymentSchedule3[[#This Row],[Total
Payment]]-PaymentSchedule3[[#This Row],[Interest]],"")</f>
        <v/>
      </c>
      <c r="I330" s="80" t="str">
        <f ca="1">IF(PaymentSchedule3[[#This Row],[Payment Number]]&lt;&gt;"",PaymentSchedule3[[#This Row],[Beginning
Balance]]*(InterestRate/PaymentsPerYear),"")</f>
        <v/>
      </c>
      <c r="J330" s="78" t="str">
        <f ca="1">IF(PaymentSchedule3[[#This Row],[Payment Number]]&lt;&gt;"",IF(PaymentSchedule3[[#This Row],[Scheduled Payment]]+PaymentSchedule3[[#This Row],[Extra
Payment]]&lt;=PaymentSchedule3[[#This Row],[Beginning
Balance]],PaymentSchedule3[[#This Row],[Beginning
Balance]]-PaymentSchedule3[[#This Row],[Principal]],0),"")</f>
        <v/>
      </c>
      <c r="K330" s="80" t="str">
        <f ca="1">IF(PaymentSchedule3[[#This Row],[Payment Number]]&lt;&gt;"",SUM(INDEX(PaymentSchedule3[Interest],1,1):PaymentSchedule3[[#This Row],[Interest]]),"")</f>
        <v/>
      </c>
    </row>
    <row r="331" spans="2:11" ht="18" customHeight="1">
      <c r="B331" s="76" t="str">
        <f ca="1">IF(LoanIsGood,IF(ROW()-ROW(PaymentSchedule3[[#Headers],[Payment Number]])&gt;ScheduledNumberOfPayments,"",ROW()-ROW(PaymentSchedule3[[#Headers],[Payment Number]])),"")</f>
        <v/>
      </c>
      <c r="C331" s="77" t="str">
        <f ca="1">IF(PaymentSchedule3[[#This Row],[Payment Number]]&lt;&gt;"",EOMONTH(LoanStartDate,ROW(PaymentSchedule3[[#This Row],[Payment Number]])-ROW(PaymentSchedule3[[#Headers],[Payment Number]])-2)+DAY(LoanStartDate),"")</f>
        <v/>
      </c>
      <c r="D331" s="78" t="str">
        <f ca="1">IF(PaymentSchedule3[[#This Row],[Payment Number]]&lt;&gt;"",IF(ROW()-ROW(PaymentSchedule3[[#Headers],[Beginning
Balance]])=1,LoanAmount,INDEX(PaymentSchedule3[Ending
Balance],ROW()-ROW(PaymentSchedule3[[#Headers],[Beginning
Balance]])-1)),"")</f>
        <v/>
      </c>
      <c r="E331" s="79" t="str">
        <f ca="1">IF(PaymentSchedule3[[#This Row],[Payment Number]]&lt;&gt;"",ScheduledPayment,"")</f>
        <v/>
      </c>
      <c r="F331"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31"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31" s="78" t="str">
        <f ca="1">IF(PaymentSchedule3[[#This Row],[Payment Number]]&lt;&gt;"",PaymentSchedule3[[#This Row],[Total
Payment]]-PaymentSchedule3[[#This Row],[Interest]],"")</f>
        <v/>
      </c>
      <c r="I331" s="80" t="str">
        <f ca="1">IF(PaymentSchedule3[[#This Row],[Payment Number]]&lt;&gt;"",PaymentSchedule3[[#This Row],[Beginning
Balance]]*(InterestRate/PaymentsPerYear),"")</f>
        <v/>
      </c>
      <c r="J331" s="78" t="str">
        <f ca="1">IF(PaymentSchedule3[[#This Row],[Payment Number]]&lt;&gt;"",IF(PaymentSchedule3[[#This Row],[Scheduled Payment]]+PaymentSchedule3[[#This Row],[Extra
Payment]]&lt;=PaymentSchedule3[[#This Row],[Beginning
Balance]],PaymentSchedule3[[#This Row],[Beginning
Balance]]-PaymentSchedule3[[#This Row],[Principal]],0),"")</f>
        <v/>
      </c>
      <c r="K331" s="80" t="str">
        <f ca="1">IF(PaymentSchedule3[[#This Row],[Payment Number]]&lt;&gt;"",SUM(INDEX(PaymentSchedule3[Interest],1,1):PaymentSchedule3[[#This Row],[Interest]]),"")</f>
        <v/>
      </c>
    </row>
    <row r="332" spans="2:11" ht="18" customHeight="1">
      <c r="B332" s="76" t="str">
        <f ca="1">IF(LoanIsGood,IF(ROW()-ROW(PaymentSchedule3[[#Headers],[Payment Number]])&gt;ScheduledNumberOfPayments,"",ROW()-ROW(PaymentSchedule3[[#Headers],[Payment Number]])),"")</f>
        <v/>
      </c>
      <c r="C332" s="77" t="str">
        <f ca="1">IF(PaymentSchedule3[[#This Row],[Payment Number]]&lt;&gt;"",EOMONTH(LoanStartDate,ROW(PaymentSchedule3[[#This Row],[Payment Number]])-ROW(PaymentSchedule3[[#Headers],[Payment Number]])-2)+DAY(LoanStartDate),"")</f>
        <v/>
      </c>
      <c r="D332" s="78" t="str">
        <f ca="1">IF(PaymentSchedule3[[#This Row],[Payment Number]]&lt;&gt;"",IF(ROW()-ROW(PaymentSchedule3[[#Headers],[Beginning
Balance]])=1,LoanAmount,INDEX(PaymentSchedule3[Ending
Balance],ROW()-ROW(PaymentSchedule3[[#Headers],[Beginning
Balance]])-1)),"")</f>
        <v/>
      </c>
      <c r="E332" s="79" t="str">
        <f ca="1">IF(PaymentSchedule3[[#This Row],[Payment Number]]&lt;&gt;"",ScheduledPayment,"")</f>
        <v/>
      </c>
      <c r="F332"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32"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32" s="78" t="str">
        <f ca="1">IF(PaymentSchedule3[[#This Row],[Payment Number]]&lt;&gt;"",PaymentSchedule3[[#This Row],[Total
Payment]]-PaymentSchedule3[[#This Row],[Interest]],"")</f>
        <v/>
      </c>
      <c r="I332" s="80" t="str">
        <f ca="1">IF(PaymentSchedule3[[#This Row],[Payment Number]]&lt;&gt;"",PaymentSchedule3[[#This Row],[Beginning
Balance]]*(InterestRate/PaymentsPerYear),"")</f>
        <v/>
      </c>
      <c r="J332" s="78" t="str">
        <f ca="1">IF(PaymentSchedule3[[#This Row],[Payment Number]]&lt;&gt;"",IF(PaymentSchedule3[[#This Row],[Scheduled Payment]]+PaymentSchedule3[[#This Row],[Extra
Payment]]&lt;=PaymentSchedule3[[#This Row],[Beginning
Balance]],PaymentSchedule3[[#This Row],[Beginning
Balance]]-PaymentSchedule3[[#This Row],[Principal]],0),"")</f>
        <v/>
      </c>
      <c r="K332" s="80" t="str">
        <f ca="1">IF(PaymentSchedule3[[#This Row],[Payment Number]]&lt;&gt;"",SUM(INDEX(PaymentSchedule3[Interest],1,1):PaymentSchedule3[[#This Row],[Interest]]),"")</f>
        <v/>
      </c>
    </row>
    <row r="333" spans="2:11" ht="18" customHeight="1">
      <c r="B333" s="76" t="str">
        <f ca="1">IF(LoanIsGood,IF(ROW()-ROW(PaymentSchedule3[[#Headers],[Payment Number]])&gt;ScheduledNumberOfPayments,"",ROW()-ROW(PaymentSchedule3[[#Headers],[Payment Number]])),"")</f>
        <v/>
      </c>
      <c r="C333" s="77" t="str">
        <f ca="1">IF(PaymentSchedule3[[#This Row],[Payment Number]]&lt;&gt;"",EOMONTH(LoanStartDate,ROW(PaymentSchedule3[[#This Row],[Payment Number]])-ROW(PaymentSchedule3[[#Headers],[Payment Number]])-2)+DAY(LoanStartDate),"")</f>
        <v/>
      </c>
      <c r="D333" s="78" t="str">
        <f ca="1">IF(PaymentSchedule3[[#This Row],[Payment Number]]&lt;&gt;"",IF(ROW()-ROW(PaymentSchedule3[[#Headers],[Beginning
Balance]])=1,LoanAmount,INDEX(PaymentSchedule3[Ending
Balance],ROW()-ROW(PaymentSchedule3[[#Headers],[Beginning
Balance]])-1)),"")</f>
        <v/>
      </c>
      <c r="E333" s="79" t="str">
        <f ca="1">IF(PaymentSchedule3[[#This Row],[Payment Number]]&lt;&gt;"",ScheduledPayment,"")</f>
        <v/>
      </c>
      <c r="F333"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33"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33" s="78" t="str">
        <f ca="1">IF(PaymentSchedule3[[#This Row],[Payment Number]]&lt;&gt;"",PaymentSchedule3[[#This Row],[Total
Payment]]-PaymentSchedule3[[#This Row],[Interest]],"")</f>
        <v/>
      </c>
      <c r="I333" s="80" t="str">
        <f ca="1">IF(PaymentSchedule3[[#This Row],[Payment Number]]&lt;&gt;"",PaymentSchedule3[[#This Row],[Beginning
Balance]]*(InterestRate/PaymentsPerYear),"")</f>
        <v/>
      </c>
      <c r="J333" s="78" t="str">
        <f ca="1">IF(PaymentSchedule3[[#This Row],[Payment Number]]&lt;&gt;"",IF(PaymentSchedule3[[#This Row],[Scheduled Payment]]+PaymentSchedule3[[#This Row],[Extra
Payment]]&lt;=PaymentSchedule3[[#This Row],[Beginning
Balance]],PaymentSchedule3[[#This Row],[Beginning
Balance]]-PaymentSchedule3[[#This Row],[Principal]],0),"")</f>
        <v/>
      </c>
      <c r="K333" s="80" t="str">
        <f ca="1">IF(PaymentSchedule3[[#This Row],[Payment Number]]&lt;&gt;"",SUM(INDEX(PaymentSchedule3[Interest],1,1):PaymentSchedule3[[#This Row],[Interest]]),"")</f>
        <v/>
      </c>
    </row>
    <row r="334" spans="2:11" ht="18" customHeight="1">
      <c r="B334" s="76" t="str">
        <f ca="1">IF(LoanIsGood,IF(ROW()-ROW(PaymentSchedule3[[#Headers],[Payment Number]])&gt;ScheduledNumberOfPayments,"",ROW()-ROW(PaymentSchedule3[[#Headers],[Payment Number]])),"")</f>
        <v/>
      </c>
      <c r="C334" s="77" t="str">
        <f ca="1">IF(PaymentSchedule3[[#This Row],[Payment Number]]&lt;&gt;"",EOMONTH(LoanStartDate,ROW(PaymentSchedule3[[#This Row],[Payment Number]])-ROW(PaymentSchedule3[[#Headers],[Payment Number]])-2)+DAY(LoanStartDate),"")</f>
        <v/>
      </c>
      <c r="D334" s="78" t="str">
        <f ca="1">IF(PaymentSchedule3[[#This Row],[Payment Number]]&lt;&gt;"",IF(ROW()-ROW(PaymentSchedule3[[#Headers],[Beginning
Balance]])=1,LoanAmount,INDEX(PaymentSchedule3[Ending
Balance],ROW()-ROW(PaymentSchedule3[[#Headers],[Beginning
Balance]])-1)),"")</f>
        <v/>
      </c>
      <c r="E334" s="79" t="str">
        <f ca="1">IF(PaymentSchedule3[[#This Row],[Payment Number]]&lt;&gt;"",ScheduledPayment,"")</f>
        <v/>
      </c>
      <c r="F334"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34"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34" s="78" t="str">
        <f ca="1">IF(PaymentSchedule3[[#This Row],[Payment Number]]&lt;&gt;"",PaymentSchedule3[[#This Row],[Total
Payment]]-PaymentSchedule3[[#This Row],[Interest]],"")</f>
        <v/>
      </c>
      <c r="I334" s="80" t="str">
        <f ca="1">IF(PaymentSchedule3[[#This Row],[Payment Number]]&lt;&gt;"",PaymentSchedule3[[#This Row],[Beginning
Balance]]*(InterestRate/PaymentsPerYear),"")</f>
        <v/>
      </c>
      <c r="J334" s="78" t="str">
        <f ca="1">IF(PaymentSchedule3[[#This Row],[Payment Number]]&lt;&gt;"",IF(PaymentSchedule3[[#This Row],[Scheduled Payment]]+PaymentSchedule3[[#This Row],[Extra
Payment]]&lt;=PaymentSchedule3[[#This Row],[Beginning
Balance]],PaymentSchedule3[[#This Row],[Beginning
Balance]]-PaymentSchedule3[[#This Row],[Principal]],0),"")</f>
        <v/>
      </c>
      <c r="K334" s="80" t="str">
        <f ca="1">IF(PaymentSchedule3[[#This Row],[Payment Number]]&lt;&gt;"",SUM(INDEX(PaymentSchedule3[Interest],1,1):PaymentSchedule3[[#This Row],[Interest]]),"")</f>
        <v/>
      </c>
    </row>
    <row r="335" spans="2:11" ht="18" customHeight="1">
      <c r="B335" s="76" t="str">
        <f ca="1">IF(LoanIsGood,IF(ROW()-ROW(PaymentSchedule3[[#Headers],[Payment Number]])&gt;ScheduledNumberOfPayments,"",ROW()-ROW(PaymentSchedule3[[#Headers],[Payment Number]])),"")</f>
        <v/>
      </c>
      <c r="C335" s="77" t="str">
        <f ca="1">IF(PaymentSchedule3[[#This Row],[Payment Number]]&lt;&gt;"",EOMONTH(LoanStartDate,ROW(PaymentSchedule3[[#This Row],[Payment Number]])-ROW(PaymentSchedule3[[#Headers],[Payment Number]])-2)+DAY(LoanStartDate),"")</f>
        <v/>
      </c>
      <c r="D335" s="78" t="str">
        <f ca="1">IF(PaymentSchedule3[[#This Row],[Payment Number]]&lt;&gt;"",IF(ROW()-ROW(PaymentSchedule3[[#Headers],[Beginning
Balance]])=1,LoanAmount,INDEX(PaymentSchedule3[Ending
Balance],ROW()-ROW(PaymentSchedule3[[#Headers],[Beginning
Balance]])-1)),"")</f>
        <v/>
      </c>
      <c r="E335" s="79" t="str">
        <f ca="1">IF(PaymentSchedule3[[#This Row],[Payment Number]]&lt;&gt;"",ScheduledPayment,"")</f>
        <v/>
      </c>
      <c r="F335"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35"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35" s="78" t="str">
        <f ca="1">IF(PaymentSchedule3[[#This Row],[Payment Number]]&lt;&gt;"",PaymentSchedule3[[#This Row],[Total
Payment]]-PaymentSchedule3[[#This Row],[Interest]],"")</f>
        <v/>
      </c>
      <c r="I335" s="80" t="str">
        <f ca="1">IF(PaymentSchedule3[[#This Row],[Payment Number]]&lt;&gt;"",PaymentSchedule3[[#This Row],[Beginning
Balance]]*(InterestRate/PaymentsPerYear),"")</f>
        <v/>
      </c>
      <c r="J335" s="78" t="str">
        <f ca="1">IF(PaymentSchedule3[[#This Row],[Payment Number]]&lt;&gt;"",IF(PaymentSchedule3[[#This Row],[Scheduled Payment]]+PaymentSchedule3[[#This Row],[Extra
Payment]]&lt;=PaymentSchedule3[[#This Row],[Beginning
Balance]],PaymentSchedule3[[#This Row],[Beginning
Balance]]-PaymentSchedule3[[#This Row],[Principal]],0),"")</f>
        <v/>
      </c>
      <c r="K335" s="80" t="str">
        <f ca="1">IF(PaymentSchedule3[[#This Row],[Payment Number]]&lt;&gt;"",SUM(INDEX(PaymentSchedule3[Interest],1,1):PaymentSchedule3[[#This Row],[Interest]]),"")</f>
        <v/>
      </c>
    </row>
    <row r="336" spans="2:11" ht="18" customHeight="1">
      <c r="B336" s="76" t="str">
        <f ca="1">IF(LoanIsGood,IF(ROW()-ROW(PaymentSchedule3[[#Headers],[Payment Number]])&gt;ScheduledNumberOfPayments,"",ROW()-ROW(PaymentSchedule3[[#Headers],[Payment Number]])),"")</f>
        <v/>
      </c>
      <c r="C336" s="77" t="str">
        <f ca="1">IF(PaymentSchedule3[[#This Row],[Payment Number]]&lt;&gt;"",EOMONTH(LoanStartDate,ROW(PaymentSchedule3[[#This Row],[Payment Number]])-ROW(PaymentSchedule3[[#Headers],[Payment Number]])-2)+DAY(LoanStartDate),"")</f>
        <v/>
      </c>
      <c r="D336" s="78" t="str">
        <f ca="1">IF(PaymentSchedule3[[#This Row],[Payment Number]]&lt;&gt;"",IF(ROW()-ROW(PaymentSchedule3[[#Headers],[Beginning
Balance]])=1,LoanAmount,INDEX(PaymentSchedule3[Ending
Balance],ROW()-ROW(PaymentSchedule3[[#Headers],[Beginning
Balance]])-1)),"")</f>
        <v/>
      </c>
      <c r="E336" s="79" t="str">
        <f ca="1">IF(PaymentSchedule3[[#This Row],[Payment Number]]&lt;&gt;"",ScheduledPayment,"")</f>
        <v/>
      </c>
      <c r="F336"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36"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36" s="78" t="str">
        <f ca="1">IF(PaymentSchedule3[[#This Row],[Payment Number]]&lt;&gt;"",PaymentSchedule3[[#This Row],[Total
Payment]]-PaymentSchedule3[[#This Row],[Interest]],"")</f>
        <v/>
      </c>
      <c r="I336" s="80" t="str">
        <f ca="1">IF(PaymentSchedule3[[#This Row],[Payment Number]]&lt;&gt;"",PaymentSchedule3[[#This Row],[Beginning
Balance]]*(InterestRate/PaymentsPerYear),"")</f>
        <v/>
      </c>
      <c r="J336" s="78" t="str">
        <f ca="1">IF(PaymentSchedule3[[#This Row],[Payment Number]]&lt;&gt;"",IF(PaymentSchedule3[[#This Row],[Scheduled Payment]]+PaymentSchedule3[[#This Row],[Extra
Payment]]&lt;=PaymentSchedule3[[#This Row],[Beginning
Balance]],PaymentSchedule3[[#This Row],[Beginning
Balance]]-PaymentSchedule3[[#This Row],[Principal]],0),"")</f>
        <v/>
      </c>
      <c r="K336" s="80" t="str">
        <f ca="1">IF(PaymentSchedule3[[#This Row],[Payment Number]]&lt;&gt;"",SUM(INDEX(PaymentSchedule3[Interest],1,1):PaymentSchedule3[[#This Row],[Interest]]),"")</f>
        <v/>
      </c>
    </row>
    <row r="337" spans="2:11" ht="18" customHeight="1">
      <c r="B337" s="76" t="str">
        <f ca="1">IF(LoanIsGood,IF(ROW()-ROW(PaymentSchedule3[[#Headers],[Payment Number]])&gt;ScheduledNumberOfPayments,"",ROW()-ROW(PaymentSchedule3[[#Headers],[Payment Number]])),"")</f>
        <v/>
      </c>
      <c r="C337" s="77" t="str">
        <f ca="1">IF(PaymentSchedule3[[#This Row],[Payment Number]]&lt;&gt;"",EOMONTH(LoanStartDate,ROW(PaymentSchedule3[[#This Row],[Payment Number]])-ROW(PaymentSchedule3[[#Headers],[Payment Number]])-2)+DAY(LoanStartDate),"")</f>
        <v/>
      </c>
      <c r="D337" s="78" t="str">
        <f ca="1">IF(PaymentSchedule3[[#This Row],[Payment Number]]&lt;&gt;"",IF(ROW()-ROW(PaymentSchedule3[[#Headers],[Beginning
Balance]])=1,LoanAmount,INDEX(PaymentSchedule3[Ending
Balance],ROW()-ROW(PaymentSchedule3[[#Headers],[Beginning
Balance]])-1)),"")</f>
        <v/>
      </c>
      <c r="E337" s="79" t="str">
        <f ca="1">IF(PaymentSchedule3[[#This Row],[Payment Number]]&lt;&gt;"",ScheduledPayment,"")</f>
        <v/>
      </c>
      <c r="F337"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37"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37" s="78" t="str">
        <f ca="1">IF(PaymentSchedule3[[#This Row],[Payment Number]]&lt;&gt;"",PaymentSchedule3[[#This Row],[Total
Payment]]-PaymentSchedule3[[#This Row],[Interest]],"")</f>
        <v/>
      </c>
      <c r="I337" s="80" t="str">
        <f ca="1">IF(PaymentSchedule3[[#This Row],[Payment Number]]&lt;&gt;"",PaymentSchedule3[[#This Row],[Beginning
Balance]]*(InterestRate/PaymentsPerYear),"")</f>
        <v/>
      </c>
      <c r="J337" s="78" t="str">
        <f ca="1">IF(PaymentSchedule3[[#This Row],[Payment Number]]&lt;&gt;"",IF(PaymentSchedule3[[#This Row],[Scheduled Payment]]+PaymentSchedule3[[#This Row],[Extra
Payment]]&lt;=PaymentSchedule3[[#This Row],[Beginning
Balance]],PaymentSchedule3[[#This Row],[Beginning
Balance]]-PaymentSchedule3[[#This Row],[Principal]],0),"")</f>
        <v/>
      </c>
      <c r="K337" s="80" t="str">
        <f ca="1">IF(PaymentSchedule3[[#This Row],[Payment Number]]&lt;&gt;"",SUM(INDEX(PaymentSchedule3[Interest],1,1):PaymentSchedule3[[#This Row],[Interest]]),"")</f>
        <v/>
      </c>
    </row>
    <row r="338" spans="2:11" ht="18" customHeight="1">
      <c r="B338" s="76" t="str">
        <f ca="1">IF(LoanIsGood,IF(ROW()-ROW(PaymentSchedule3[[#Headers],[Payment Number]])&gt;ScheduledNumberOfPayments,"",ROW()-ROW(PaymentSchedule3[[#Headers],[Payment Number]])),"")</f>
        <v/>
      </c>
      <c r="C338" s="77" t="str">
        <f ca="1">IF(PaymentSchedule3[[#This Row],[Payment Number]]&lt;&gt;"",EOMONTH(LoanStartDate,ROW(PaymentSchedule3[[#This Row],[Payment Number]])-ROW(PaymentSchedule3[[#Headers],[Payment Number]])-2)+DAY(LoanStartDate),"")</f>
        <v/>
      </c>
      <c r="D338" s="78" t="str">
        <f ca="1">IF(PaymentSchedule3[[#This Row],[Payment Number]]&lt;&gt;"",IF(ROW()-ROW(PaymentSchedule3[[#Headers],[Beginning
Balance]])=1,LoanAmount,INDEX(PaymentSchedule3[Ending
Balance],ROW()-ROW(PaymentSchedule3[[#Headers],[Beginning
Balance]])-1)),"")</f>
        <v/>
      </c>
      <c r="E338" s="79" t="str">
        <f ca="1">IF(PaymentSchedule3[[#This Row],[Payment Number]]&lt;&gt;"",ScheduledPayment,"")</f>
        <v/>
      </c>
      <c r="F338"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38"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38" s="78" t="str">
        <f ca="1">IF(PaymentSchedule3[[#This Row],[Payment Number]]&lt;&gt;"",PaymentSchedule3[[#This Row],[Total
Payment]]-PaymentSchedule3[[#This Row],[Interest]],"")</f>
        <v/>
      </c>
      <c r="I338" s="80" t="str">
        <f ca="1">IF(PaymentSchedule3[[#This Row],[Payment Number]]&lt;&gt;"",PaymentSchedule3[[#This Row],[Beginning
Balance]]*(InterestRate/PaymentsPerYear),"")</f>
        <v/>
      </c>
      <c r="J338" s="78" t="str">
        <f ca="1">IF(PaymentSchedule3[[#This Row],[Payment Number]]&lt;&gt;"",IF(PaymentSchedule3[[#This Row],[Scheduled Payment]]+PaymentSchedule3[[#This Row],[Extra
Payment]]&lt;=PaymentSchedule3[[#This Row],[Beginning
Balance]],PaymentSchedule3[[#This Row],[Beginning
Balance]]-PaymentSchedule3[[#This Row],[Principal]],0),"")</f>
        <v/>
      </c>
      <c r="K338" s="80" t="str">
        <f ca="1">IF(PaymentSchedule3[[#This Row],[Payment Number]]&lt;&gt;"",SUM(INDEX(PaymentSchedule3[Interest],1,1):PaymentSchedule3[[#This Row],[Interest]]),"")</f>
        <v/>
      </c>
    </row>
    <row r="339" spans="2:11" ht="18" customHeight="1">
      <c r="B339" s="76" t="str">
        <f ca="1">IF(LoanIsGood,IF(ROW()-ROW(PaymentSchedule3[[#Headers],[Payment Number]])&gt;ScheduledNumberOfPayments,"",ROW()-ROW(PaymentSchedule3[[#Headers],[Payment Number]])),"")</f>
        <v/>
      </c>
      <c r="C339" s="77" t="str">
        <f ca="1">IF(PaymentSchedule3[[#This Row],[Payment Number]]&lt;&gt;"",EOMONTH(LoanStartDate,ROW(PaymentSchedule3[[#This Row],[Payment Number]])-ROW(PaymentSchedule3[[#Headers],[Payment Number]])-2)+DAY(LoanStartDate),"")</f>
        <v/>
      </c>
      <c r="D339" s="78" t="str">
        <f ca="1">IF(PaymentSchedule3[[#This Row],[Payment Number]]&lt;&gt;"",IF(ROW()-ROW(PaymentSchedule3[[#Headers],[Beginning
Balance]])=1,LoanAmount,INDEX(PaymentSchedule3[Ending
Balance],ROW()-ROW(PaymentSchedule3[[#Headers],[Beginning
Balance]])-1)),"")</f>
        <v/>
      </c>
      <c r="E339" s="79" t="str">
        <f ca="1">IF(PaymentSchedule3[[#This Row],[Payment Number]]&lt;&gt;"",ScheduledPayment,"")</f>
        <v/>
      </c>
      <c r="F339"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39"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39" s="78" t="str">
        <f ca="1">IF(PaymentSchedule3[[#This Row],[Payment Number]]&lt;&gt;"",PaymentSchedule3[[#This Row],[Total
Payment]]-PaymentSchedule3[[#This Row],[Interest]],"")</f>
        <v/>
      </c>
      <c r="I339" s="80" t="str">
        <f ca="1">IF(PaymentSchedule3[[#This Row],[Payment Number]]&lt;&gt;"",PaymentSchedule3[[#This Row],[Beginning
Balance]]*(InterestRate/PaymentsPerYear),"")</f>
        <v/>
      </c>
      <c r="J339" s="78" t="str">
        <f ca="1">IF(PaymentSchedule3[[#This Row],[Payment Number]]&lt;&gt;"",IF(PaymentSchedule3[[#This Row],[Scheduled Payment]]+PaymentSchedule3[[#This Row],[Extra
Payment]]&lt;=PaymentSchedule3[[#This Row],[Beginning
Balance]],PaymentSchedule3[[#This Row],[Beginning
Balance]]-PaymentSchedule3[[#This Row],[Principal]],0),"")</f>
        <v/>
      </c>
      <c r="K339" s="80" t="str">
        <f ca="1">IF(PaymentSchedule3[[#This Row],[Payment Number]]&lt;&gt;"",SUM(INDEX(PaymentSchedule3[Interest],1,1):PaymentSchedule3[[#This Row],[Interest]]),"")</f>
        <v/>
      </c>
    </row>
    <row r="340" spans="2:11" ht="18" customHeight="1">
      <c r="B340" s="76" t="str">
        <f ca="1">IF(LoanIsGood,IF(ROW()-ROW(PaymentSchedule3[[#Headers],[Payment Number]])&gt;ScheduledNumberOfPayments,"",ROW()-ROW(PaymentSchedule3[[#Headers],[Payment Number]])),"")</f>
        <v/>
      </c>
      <c r="C340" s="77" t="str">
        <f ca="1">IF(PaymentSchedule3[[#This Row],[Payment Number]]&lt;&gt;"",EOMONTH(LoanStartDate,ROW(PaymentSchedule3[[#This Row],[Payment Number]])-ROW(PaymentSchedule3[[#Headers],[Payment Number]])-2)+DAY(LoanStartDate),"")</f>
        <v/>
      </c>
      <c r="D340" s="78" t="str">
        <f ca="1">IF(PaymentSchedule3[[#This Row],[Payment Number]]&lt;&gt;"",IF(ROW()-ROW(PaymentSchedule3[[#Headers],[Beginning
Balance]])=1,LoanAmount,INDEX(PaymentSchedule3[Ending
Balance],ROW()-ROW(PaymentSchedule3[[#Headers],[Beginning
Balance]])-1)),"")</f>
        <v/>
      </c>
      <c r="E340" s="79" t="str">
        <f ca="1">IF(PaymentSchedule3[[#This Row],[Payment Number]]&lt;&gt;"",ScheduledPayment,"")</f>
        <v/>
      </c>
      <c r="F340"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40"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40" s="78" t="str">
        <f ca="1">IF(PaymentSchedule3[[#This Row],[Payment Number]]&lt;&gt;"",PaymentSchedule3[[#This Row],[Total
Payment]]-PaymentSchedule3[[#This Row],[Interest]],"")</f>
        <v/>
      </c>
      <c r="I340" s="80" t="str">
        <f ca="1">IF(PaymentSchedule3[[#This Row],[Payment Number]]&lt;&gt;"",PaymentSchedule3[[#This Row],[Beginning
Balance]]*(InterestRate/PaymentsPerYear),"")</f>
        <v/>
      </c>
      <c r="J340" s="78" t="str">
        <f ca="1">IF(PaymentSchedule3[[#This Row],[Payment Number]]&lt;&gt;"",IF(PaymentSchedule3[[#This Row],[Scheduled Payment]]+PaymentSchedule3[[#This Row],[Extra
Payment]]&lt;=PaymentSchedule3[[#This Row],[Beginning
Balance]],PaymentSchedule3[[#This Row],[Beginning
Balance]]-PaymentSchedule3[[#This Row],[Principal]],0),"")</f>
        <v/>
      </c>
      <c r="K340" s="80" t="str">
        <f ca="1">IF(PaymentSchedule3[[#This Row],[Payment Number]]&lt;&gt;"",SUM(INDEX(PaymentSchedule3[Interest],1,1):PaymentSchedule3[[#This Row],[Interest]]),"")</f>
        <v/>
      </c>
    </row>
    <row r="341" spans="2:11" ht="18" customHeight="1">
      <c r="B341" s="76" t="str">
        <f ca="1">IF(LoanIsGood,IF(ROW()-ROW(PaymentSchedule3[[#Headers],[Payment Number]])&gt;ScheduledNumberOfPayments,"",ROW()-ROW(PaymentSchedule3[[#Headers],[Payment Number]])),"")</f>
        <v/>
      </c>
      <c r="C341" s="77" t="str">
        <f ca="1">IF(PaymentSchedule3[[#This Row],[Payment Number]]&lt;&gt;"",EOMONTH(LoanStartDate,ROW(PaymentSchedule3[[#This Row],[Payment Number]])-ROW(PaymentSchedule3[[#Headers],[Payment Number]])-2)+DAY(LoanStartDate),"")</f>
        <v/>
      </c>
      <c r="D341" s="78" t="str">
        <f ca="1">IF(PaymentSchedule3[[#This Row],[Payment Number]]&lt;&gt;"",IF(ROW()-ROW(PaymentSchedule3[[#Headers],[Beginning
Balance]])=1,LoanAmount,INDEX(PaymentSchedule3[Ending
Balance],ROW()-ROW(PaymentSchedule3[[#Headers],[Beginning
Balance]])-1)),"")</f>
        <v/>
      </c>
      <c r="E341" s="79" t="str">
        <f ca="1">IF(PaymentSchedule3[[#This Row],[Payment Number]]&lt;&gt;"",ScheduledPayment,"")</f>
        <v/>
      </c>
      <c r="F341"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41"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41" s="78" t="str">
        <f ca="1">IF(PaymentSchedule3[[#This Row],[Payment Number]]&lt;&gt;"",PaymentSchedule3[[#This Row],[Total
Payment]]-PaymentSchedule3[[#This Row],[Interest]],"")</f>
        <v/>
      </c>
      <c r="I341" s="80" t="str">
        <f ca="1">IF(PaymentSchedule3[[#This Row],[Payment Number]]&lt;&gt;"",PaymentSchedule3[[#This Row],[Beginning
Balance]]*(InterestRate/PaymentsPerYear),"")</f>
        <v/>
      </c>
      <c r="J341" s="78" t="str">
        <f ca="1">IF(PaymentSchedule3[[#This Row],[Payment Number]]&lt;&gt;"",IF(PaymentSchedule3[[#This Row],[Scheduled Payment]]+PaymentSchedule3[[#This Row],[Extra
Payment]]&lt;=PaymentSchedule3[[#This Row],[Beginning
Balance]],PaymentSchedule3[[#This Row],[Beginning
Balance]]-PaymentSchedule3[[#This Row],[Principal]],0),"")</f>
        <v/>
      </c>
      <c r="K341" s="80" t="str">
        <f ca="1">IF(PaymentSchedule3[[#This Row],[Payment Number]]&lt;&gt;"",SUM(INDEX(PaymentSchedule3[Interest],1,1):PaymentSchedule3[[#This Row],[Interest]]),"")</f>
        <v/>
      </c>
    </row>
    <row r="342" spans="2:11" ht="18" customHeight="1">
      <c r="B342" s="76" t="str">
        <f ca="1">IF(LoanIsGood,IF(ROW()-ROW(PaymentSchedule3[[#Headers],[Payment Number]])&gt;ScheduledNumberOfPayments,"",ROW()-ROW(PaymentSchedule3[[#Headers],[Payment Number]])),"")</f>
        <v/>
      </c>
      <c r="C342" s="77" t="str">
        <f ca="1">IF(PaymentSchedule3[[#This Row],[Payment Number]]&lt;&gt;"",EOMONTH(LoanStartDate,ROW(PaymentSchedule3[[#This Row],[Payment Number]])-ROW(PaymentSchedule3[[#Headers],[Payment Number]])-2)+DAY(LoanStartDate),"")</f>
        <v/>
      </c>
      <c r="D342" s="78" t="str">
        <f ca="1">IF(PaymentSchedule3[[#This Row],[Payment Number]]&lt;&gt;"",IF(ROW()-ROW(PaymentSchedule3[[#Headers],[Beginning
Balance]])=1,LoanAmount,INDEX(PaymentSchedule3[Ending
Balance],ROW()-ROW(PaymentSchedule3[[#Headers],[Beginning
Balance]])-1)),"")</f>
        <v/>
      </c>
      <c r="E342" s="79" t="str">
        <f ca="1">IF(PaymentSchedule3[[#This Row],[Payment Number]]&lt;&gt;"",ScheduledPayment,"")</f>
        <v/>
      </c>
      <c r="F342"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42"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42" s="78" t="str">
        <f ca="1">IF(PaymentSchedule3[[#This Row],[Payment Number]]&lt;&gt;"",PaymentSchedule3[[#This Row],[Total
Payment]]-PaymentSchedule3[[#This Row],[Interest]],"")</f>
        <v/>
      </c>
      <c r="I342" s="80" t="str">
        <f ca="1">IF(PaymentSchedule3[[#This Row],[Payment Number]]&lt;&gt;"",PaymentSchedule3[[#This Row],[Beginning
Balance]]*(InterestRate/PaymentsPerYear),"")</f>
        <v/>
      </c>
      <c r="J342" s="78" t="str">
        <f ca="1">IF(PaymentSchedule3[[#This Row],[Payment Number]]&lt;&gt;"",IF(PaymentSchedule3[[#This Row],[Scheduled Payment]]+PaymentSchedule3[[#This Row],[Extra
Payment]]&lt;=PaymentSchedule3[[#This Row],[Beginning
Balance]],PaymentSchedule3[[#This Row],[Beginning
Balance]]-PaymentSchedule3[[#This Row],[Principal]],0),"")</f>
        <v/>
      </c>
      <c r="K342" s="80" t="str">
        <f ca="1">IF(PaymentSchedule3[[#This Row],[Payment Number]]&lt;&gt;"",SUM(INDEX(PaymentSchedule3[Interest],1,1):PaymentSchedule3[[#This Row],[Interest]]),"")</f>
        <v/>
      </c>
    </row>
    <row r="343" spans="2:11" ht="18" customHeight="1">
      <c r="B343" s="76" t="str">
        <f ca="1">IF(LoanIsGood,IF(ROW()-ROW(PaymentSchedule3[[#Headers],[Payment Number]])&gt;ScheduledNumberOfPayments,"",ROW()-ROW(PaymentSchedule3[[#Headers],[Payment Number]])),"")</f>
        <v/>
      </c>
      <c r="C343" s="77" t="str">
        <f ca="1">IF(PaymentSchedule3[[#This Row],[Payment Number]]&lt;&gt;"",EOMONTH(LoanStartDate,ROW(PaymentSchedule3[[#This Row],[Payment Number]])-ROW(PaymentSchedule3[[#Headers],[Payment Number]])-2)+DAY(LoanStartDate),"")</f>
        <v/>
      </c>
      <c r="D343" s="78" t="str">
        <f ca="1">IF(PaymentSchedule3[[#This Row],[Payment Number]]&lt;&gt;"",IF(ROW()-ROW(PaymentSchedule3[[#Headers],[Beginning
Balance]])=1,LoanAmount,INDEX(PaymentSchedule3[Ending
Balance],ROW()-ROW(PaymentSchedule3[[#Headers],[Beginning
Balance]])-1)),"")</f>
        <v/>
      </c>
      <c r="E343" s="79" t="str">
        <f ca="1">IF(PaymentSchedule3[[#This Row],[Payment Number]]&lt;&gt;"",ScheduledPayment,"")</f>
        <v/>
      </c>
      <c r="F343"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43"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43" s="78" t="str">
        <f ca="1">IF(PaymentSchedule3[[#This Row],[Payment Number]]&lt;&gt;"",PaymentSchedule3[[#This Row],[Total
Payment]]-PaymentSchedule3[[#This Row],[Interest]],"")</f>
        <v/>
      </c>
      <c r="I343" s="80" t="str">
        <f ca="1">IF(PaymentSchedule3[[#This Row],[Payment Number]]&lt;&gt;"",PaymentSchedule3[[#This Row],[Beginning
Balance]]*(InterestRate/PaymentsPerYear),"")</f>
        <v/>
      </c>
      <c r="J343" s="78" t="str">
        <f ca="1">IF(PaymentSchedule3[[#This Row],[Payment Number]]&lt;&gt;"",IF(PaymentSchedule3[[#This Row],[Scheduled Payment]]+PaymentSchedule3[[#This Row],[Extra
Payment]]&lt;=PaymentSchedule3[[#This Row],[Beginning
Balance]],PaymentSchedule3[[#This Row],[Beginning
Balance]]-PaymentSchedule3[[#This Row],[Principal]],0),"")</f>
        <v/>
      </c>
      <c r="K343" s="80" t="str">
        <f ca="1">IF(PaymentSchedule3[[#This Row],[Payment Number]]&lt;&gt;"",SUM(INDEX(PaymentSchedule3[Interest],1,1):PaymentSchedule3[[#This Row],[Interest]]),"")</f>
        <v/>
      </c>
    </row>
    <row r="344" spans="2:11" ht="18" customHeight="1">
      <c r="B344" s="76" t="str">
        <f ca="1">IF(LoanIsGood,IF(ROW()-ROW(PaymentSchedule3[[#Headers],[Payment Number]])&gt;ScheduledNumberOfPayments,"",ROW()-ROW(PaymentSchedule3[[#Headers],[Payment Number]])),"")</f>
        <v/>
      </c>
      <c r="C344" s="77" t="str">
        <f ca="1">IF(PaymentSchedule3[[#This Row],[Payment Number]]&lt;&gt;"",EOMONTH(LoanStartDate,ROW(PaymentSchedule3[[#This Row],[Payment Number]])-ROW(PaymentSchedule3[[#Headers],[Payment Number]])-2)+DAY(LoanStartDate),"")</f>
        <v/>
      </c>
      <c r="D344" s="78" t="str">
        <f ca="1">IF(PaymentSchedule3[[#This Row],[Payment Number]]&lt;&gt;"",IF(ROW()-ROW(PaymentSchedule3[[#Headers],[Beginning
Balance]])=1,LoanAmount,INDEX(PaymentSchedule3[Ending
Balance],ROW()-ROW(PaymentSchedule3[[#Headers],[Beginning
Balance]])-1)),"")</f>
        <v/>
      </c>
      <c r="E344" s="79" t="str">
        <f ca="1">IF(PaymentSchedule3[[#This Row],[Payment Number]]&lt;&gt;"",ScheduledPayment,"")</f>
        <v/>
      </c>
      <c r="F344"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44"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44" s="78" t="str">
        <f ca="1">IF(PaymentSchedule3[[#This Row],[Payment Number]]&lt;&gt;"",PaymentSchedule3[[#This Row],[Total
Payment]]-PaymentSchedule3[[#This Row],[Interest]],"")</f>
        <v/>
      </c>
      <c r="I344" s="80" t="str">
        <f ca="1">IF(PaymentSchedule3[[#This Row],[Payment Number]]&lt;&gt;"",PaymentSchedule3[[#This Row],[Beginning
Balance]]*(InterestRate/PaymentsPerYear),"")</f>
        <v/>
      </c>
      <c r="J344" s="78" t="str">
        <f ca="1">IF(PaymentSchedule3[[#This Row],[Payment Number]]&lt;&gt;"",IF(PaymentSchedule3[[#This Row],[Scheduled Payment]]+PaymentSchedule3[[#This Row],[Extra
Payment]]&lt;=PaymentSchedule3[[#This Row],[Beginning
Balance]],PaymentSchedule3[[#This Row],[Beginning
Balance]]-PaymentSchedule3[[#This Row],[Principal]],0),"")</f>
        <v/>
      </c>
      <c r="K344" s="80" t="str">
        <f ca="1">IF(PaymentSchedule3[[#This Row],[Payment Number]]&lt;&gt;"",SUM(INDEX(PaymentSchedule3[Interest],1,1):PaymentSchedule3[[#This Row],[Interest]]),"")</f>
        <v/>
      </c>
    </row>
    <row r="345" spans="2:11" ht="18" customHeight="1">
      <c r="B345" s="76" t="str">
        <f ca="1">IF(LoanIsGood,IF(ROW()-ROW(PaymentSchedule3[[#Headers],[Payment Number]])&gt;ScheduledNumberOfPayments,"",ROW()-ROW(PaymentSchedule3[[#Headers],[Payment Number]])),"")</f>
        <v/>
      </c>
      <c r="C345" s="77" t="str">
        <f ca="1">IF(PaymentSchedule3[[#This Row],[Payment Number]]&lt;&gt;"",EOMONTH(LoanStartDate,ROW(PaymentSchedule3[[#This Row],[Payment Number]])-ROW(PaymentSchedule3[[#Headers],[Payment Number]])-2)+DAY(LoanStartDate),"")</f>
        <v/>
      </c>
      <c r="D345" s="78" t="str">
        <f ca="1">IF(PaymentSchedule3[[#This Row],[Payment Number]]&lt;&gt;"",IF(ROW()-ROW(PaymentSchedule3[[#Headers],[Beginning
Balance]])=1,LoanAmount,INDEX(PaymentSchedule3[Ending
Balance],ROW()-ROW(PaymentSchedule3[[#Headers],[Beginning
Balance]])-1)),"")</f>
        <v/>
      </c>
      <c r="E345" s="79" t="str">
        <f ca="1">IF(PaymentSchedule3[[#This Row],[Payment Number]]&lt;&gt;"",ScheduledPayment,"")</f>
        <v/>
      </c>
      <c r="F345"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45"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45" s="78" t="str">
        <f ca="1">IF(PaymentSchedule3[[#This Row],[Payment Number]]&lt;&gt;"",PaymentSchedule3[[#This Row],[Total
Payment]]-PaymentSchedule3[[#This Row],[Interest]],"")</f>
        <v/>
      </c>
      <c r="I345" s="80" t="str">
        <f ca="1">IF(PaymentSchedule3[[#This Row],[Payment Number]]&lt;&gt;"",PaymentSchedule3[[#This Row],[Beginning
Balance]]*(InterestRate/PaymentsPerYear),"")</f>
        <v/>
      </c>
      <c r="J345" s="78" t="str">
        <f ca="1">IF(PaymentSchedule3[[#This Row],[Payment Number]]&lt;&gt;"",IF(PaymentSchedule3[[#This Row],[Scheduled Payment]]+PaymentSchedule3[[#This Row],[Extra
Payment]]&lt;=PaymentSchedule3[[#This Row],[Beginning
Balance]],PaymentSchedule3[[#This Row],[Beginning
Balance]]-PaymentSchedule3[[#This Row],[Principal]],0),"")</f>
        <v/>
      </c>
      <c r="K345" s="80" t="str">
        <f ca="1">IF(PaymentSchedule3[[#This Row],[Payment Number]]&lt;&gt;"",SUM(INDEX(PaymentSchedule3[Interest],1,1):PaymentSchedule3[[#This Row],[Interest]]),"")</f>
        <v/>
      </c>
    </row>
    <row r="346" spans="2:11" ht="18" customHeight="1">
      <c r="B346" s="76" t="str">
        <f ca="1">IF(LoanIsGood,IF(ROW()-ROW(PaymentSchedule3[[#Headers],[Payment Number]])&gt;ScheduledNumberOfPayments,"",ROW()-ROW(PaymentSchedule3[[#Headers],[Payment Number]])),"")</f>
        <v/>
      </c>
      <c r="C346" s="77" t="str">
        <f ca="1">IF(PaymentSchedule3[[#This Row],[Payment Number]]&lt;&gt;"",EOMONTH(LoanStartDate,ROW(PaymentSchedule3[[#This Row],[Payment Number]])-ROW(PaymentSchedule3[[#Headers],[Payment Number]])-2)+DAY(LoanStartDate),"")</f>
        <v/>
      </c>
      <c r="D346" s="78" t="str">
        <f ca="1">IF(PaymentSchedule3[[#This Row],[Payment Number]]&lt;&gt;"",IF(ROW()-ROW(PaymentSchedule3[[#Headers],[Beginning
Balance]])=1,LoanAmount,INDEX(PaymentSchedule3[Ending
Balance],ROW()-ROW(PaymentSchedule3[[#Headers],[Beginning
Balance]])-1)),"")</f>
        <v/>
      </c>
      <c r="E346" s="79" t="str">
        <f ca="1">IF(PaymentSchedule3[[#This Row],[Payment Number]]&lt;&gt;"",ScheduledPayment,"")</f>
        <v/>
      </c>
      <c r="F346"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46"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46" s="78" t="str">
        <f ca="1">IF(PaymentSchedule3[[#This Row],[Payment Number]]&lt;&gt;"",PaymentSchedule3[[#This Row],[Total
Payment]]-PaymentSchedule3[[#This Row],[Interest]],"")</f>
        <v/>
      </c>
      <c r="I346" s="80" t="str">
        <f ca="1">IF(PaymentSchedule3[[#This Row],[Payment Number]]&lt;&gt;"",PaymentSchedule3[[#This Row],[Beginning
Balance]]*(InterestRate/PaymentsPerYear),"")</f>
        <v/>
      </c>
      <c r="J346" s="78" t="str">
        <f ca="1">IF(PaymentSchedule3[[#This Row],[Payment Number]]&lt;&gt;"",IF(PaymentSchedule3[[#This Row],[Scheduled Payment]]+PaymentSchedule3[[#This Row],[Extra
Payment]]&lt;=PaymentSchedule3[[#This Row],[Beginning
Balance]],PaymentSchedule3[[#This Row],[Beginning
Balance]]-PaymentSchedule3[[#This Row],[Principal]],0),"")</f>
        <v/>
      </c>
      <c r="K346" s="80" t="str">
        <f ca="1">IF(PaymentSchedule3[[#This Row],[Payment Number]]&lt;&gt;"",SUM(INDEX(PaymentSchedule3[Interest],1,1):PaymentSchedule3[[#This Row],[Interest]]),"")</f>
        <v/>
      </c>
    </row>
    <row r="347" spans="2:11" ht="18" customHeight="1">
      <c r="B347" s="76" t="str">
        <f ca="1">IF(LoanIsGood,IF(ROW()-ROW(PaymentSchedule3[[#Headers],[Payment Number]])&gt;ScheduledNumberOfPayments,"",ROW()-ROW(PaymentSchedule3[[#Headers],[Payment Number]])),"")</f>
        <v/>
      </c>
      <c r="C347" s="77" t="str">
        <f ca="1">IF(PaymentSchedule3[[#This Row],[Payment Number]]&lt;&gt;"",EOMONTH(LoanStartDate,ROW(PaymentSchedule3[[#This Row],[Payment Number]])-ROW(PaymentSchedule3[[#Headers],[Payment Number]])-2)+DAY(LoanStartDate),"")</f>
        <v/>
      </c>
      <c r="D347" s="78" t="str">
        <f ca="1">IF(PaymentSchedule3[[#This Row],[Payment Number]]&lt;&gt;"",IF(ROW()-ROW(PaymentSchedule3[[#Headers],[Beginning
Balance]])=1,LoanAmount,INDEX(PaymentSchedule3[Ending
Balance],ROW()-ROW(PaymentSchedule3[[#Headers],[Beginning
Balance]])-1)),"")</f>
        <v/>
      </c>
      <c r="E347" s="79" t="str">
        <f ca="1">IF(PaymentSchedule3[[#This Row],[Payment Number]]&lt;&gt;"",ScheduledPayment,"")</f>
        <v/>
      </c>
      <c r="F347"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47"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47" s="78" t="str">
        <f ca="1">IF(PaymentSchedule3[[#This Row],[Payment Number]]&lt;&gt;"",PaymentSchedule3[[#This Row],[Total
Payment]]-PaymentSchedule3[[#This Row],[Interest]],"")</f>
        <v/>
      </c>
      <c r="I347" s="80" t="str">
        <f ca="1">IF(PaymentSchedule3[[#This Row],[Payment Number]]&lt;&gt;"",PaymentSchedule3[[#This Row],[Beginning
Balance]]*(InterestRate/PaymentsPerYear),"")</f>
        <v/>
      </c>
      <c r="J347" s="78" t="str">
        <f ca="1">IF(PaymentSchedule3[[#This Row],[Payment Number]]&lt;&gt;"",IF(PaymentSchedule3[[#This Row],[Scheduled Payment]]+PaymentSchedule3[[#This Row],[Extra
Payment]]&lt;=PaymentSchedule3[[#This Row],[Beginning
Balance]],PaymentSchedule3[[#This Row],[Beginning
Balance]]-PaymentSchedule3[[#This Row],[Principal]],0),"")</f>
        <v/>
      </c>
      <c r="K347" s="80" t="str">
        <f ca="1">IF(PaymentSchedule3[[#This Row],[Payment Number]]&lt;&gt;"",SUM(INDEX(PaymentSchedule3[Interest],1,1):PaymentSchedule3[[#This Row],[Interest]]),"")</f>
        <v/>
      </c>
    </row>
    <row r="348" spans="2:11" ht="18" customHeight="1">
      <c r="B348" s="76" t="str">
        <f ca="1">IF(LoanIsGood,IF(ROW()-ROW(PaymentSchedule3[[#Headers],[Payment Number]])&gt;ScheduledNumberOfPayments,"",ROW()-ROW(PaymentSchedule3[[#Headers],[Payment Number]])),"")</f>
        <v/>
      </c>
      <c r="C348" s="77" t="str">
        <f ca="1">IF(PaymentSchedule3[[#This Row],[Payment Number]]&lt;&gt;"",EOMONTH(LoanStartDate,ROW(PaymentSchedule3[[#This Row],[Payment Number]])-ROW(PaymentSchedule3[[#Headers],[Payment Number]])-2)+DAY(LoanStartDate),"")</f>
        <v/>
      </c>
      <c r="D348" s="78" t="str">
        <f ca="1">IF(PaymentSchedule3[[#This Row],[Payment Number]]&lt;&gt;"",IF(ROW()-ROW(PaymentSchedule3[[#Headers],[Beginning
Balance]])=1,LoanAmount,INDEX(PaymentSchedule3[Ending
Balance],ROW()-ROW(PaymentSchedule3[[#Headers],[Beginning
Balance]])-1)),"")</f>
        <v/>
      </c>
      <c r="E348" s="79" t="str">
        <f ca="1">IF(PaymentSchedule3[[#This Row],[Payment Number]]&lt;&gt;"",ScheduledPayment,"")</f>
        <v/>
      </c>
      <c r="F348"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48"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48" s="78" t="str">
        <f ca="1">IF(PaymentSchedule3[[#This Row],[Payment Number]]&lt;&gt;"",PaymentSchedule3[[#This Row],[Total
Payment]]-PaymentSchedule3[[#This Row],[Interest]],"")</f>
        <v/>
      </c>
      <c r="I348" s="80" t="str">
        <f ca="1">IF(PaymentSchedule3[[#This Row],[Payment Number]]&lt;&gt;"",PaymentSchedule3[[#This Row],[Beginning
Balance]]*(InterestRate/PaymentsPerYear),"")</f>
        <v/>
      </c>
      <c r="J348" s="78" t="str">
        <f ca="1">IF(PaymentSchedule3[[#This Row],[Payment Number]]&lt;&gt;"",IF(PaymentSchedule3[[#This Row],[Scheduled Payment]]+PaymentSchedule3[[#This Row],[Extra
Payment]]&lt;=PaymentSchedule3[[#This Row],[Beginning
Balance]],PaymentSchedule3[[#This Row],[Beginning
Balance]]-PaymentSchedule3[[#This Row],[Principal]],0),"")</f>
        <v/>
      </c>
      <c r="K348" s="80" t="str">
        <f ca="1">IF(PaymentSchedule3[[#This Row],[Payment Number]]&lt;&gt;"",SUM(INDEX(PaymentSchedule3[Interest],1,1):PaymentSchedule3[[#This Row],[Interest]]),"")</f>
        <v/>
      </c>
    </row>
    <row r="349" spans="2:11" ht="18" customHeight="1">
      <c r="B349" s="76" t="str">
        <f ca="1">IF(LoanIsGood,IF(ROW()-ROW(PaymentSchedule3[[#Headers],[Payment Number]])&gt;ScheduledNumberOfPayments,"",ROW()-ROW(PaymentSchedule3[[#Headers],[Payment Number]])),"")</f>
        <v/>
      </c>
      <c r="C349" s="77" t="str">
        <f ca="1">IF(PaymentSchedule3[[#This Row],[Payment Number]]&lt;&gt;"",EOMONTH(LoanStartDate,ROW(PaymentSchedule3[[#This Row],[Payment Number]])-ROW(PaymentSchedule3[[#Headers],[Payment Number]])-2)+DAY(LoanStartDate),"")</f>
        <v/>
      </c>
      <c r="D349" s="78" t="str">
        <f ca="1">IF(PaymentSchedule3[[#This Row],[Payment Number]]&lt;&gt;"",IF(ROW()-ROW(PaymentSchedule3[[#Headers],[Beginning
Balance]])=1,LoanAmount,INDEX(PaymentSchedule3[Ending
Balance],ROW()-ROW(PaymentSchedule3[[#Headers],[Beginning
Balance]])-1)),"")</f>
        <v/>
      </c>
      <c r="E349" s="79" t="str">
        <f ca="1">IF(PaymentSchedule3[[#This Row],[Payment Number]]&lt;&gt;"",ScheduledPayment,"")</f>
        <v/>
      </c>
      <c r="F349"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49"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49" s="78" t="str">
        <f ca="1">IF(PaymentSchedule3[[#This Row],[Payment Number]]&lt;&gt;"",PaymentSchedule3[[#This Row],[Total
Payment]]-PaymentSchedule3[[#This Row],[Interest]],"")</f>
        <v/>
      </c>
      <c r="I349" s="80" t="str">
        <f ca="1">IF(PaymentSchedule3[[#This Row],[Payment Number]]&lt;&gt;"",PaymentSchedule3[[#This Row],[Beginning
Balance]]*(InterestRate/PaymentsPerYear),"")</f>
        <v/>
      </c>
      <c r="J349" s="78" t="str">
        <f ca="1">IF(PaymentSchedule3[[#This Row],[Payment Number]]&lt;&gt;"",IF(PaymentSchedule3[[#This Row],[Scheduled Payment]]+PaymentSchedule3[[#This Row],[Extra
Payment]]&lt;=PaymentSchedule3[[#This Row],[Beginning
Balance]],PaymentSchedule3[[#This Row],[Beginning
Balance]]-PaymentSchedule3[[#This Row],[Principal]],0),"")</f>
        <v/>
      </c>
      <c r="K349" s="80" t="str">
        <f ca="1">IF(PaymentSchedule3[[#This Row],[Payment Number]]&lt;&gt;"",SUM(INDEX(PaymentSchedule3[Interest],1,1):PaymentSchedule3[[#This Row],[Interest]]),"")</f>
        <v/>
      </c>
    </row>
    <row r="350" spans="2:11" ht="18" customHeight="1">
      <c r="B350" s="76" t="str">
        <f ca="1">IF(LoanIsGood,IF(ROW()-ROW(PaymentSchedule3[[#Headers],[Payment Number]])&gt;ScheduledNumberOfPayments,"",ROW()-ROW(PaymentSchedule3[[#Headers],[Payment Number]])),"")</f>
        <v/>
      </c>
      <c r="C350" s="77" t="str">
        <f ca="1">IF(PaymentSchedule3[[#This Row],[Payment Number]]&lt;&gt;"",EOMONTH(LoanStartDate,ROW(PaymentSchedule3[[#This Row],[Payment Number]])-ROW(PaymentSchedule3[[#Headers],[Payment Number]])-2)+DAY(LoanStartDate),"")</f>
        <v/>
      </c>
      <c r="D350" s="78" t="str">
        <f ca="1">IF(PaymentSchedule3[[#This Row],[Payment Number]]&lt;&gt;"",IF(ROW()-ROW(PaymentSchedule3[[#Headers],[Beginning
Balance]])=1,LoanAmount,INDEX(PaymentSchedule3[Ending
Balance],ROW()-ROW(PaymentSchedule3[[#Headers],[Beginning
Balance]])-1)),"")</f>
        <v/>
      </c>
      <c r="E350" s="79" t="str">
        <f ca="1">IF(PaymentSchedule3[[#This Row],[Payment Number]]&lt;&gt;"",ScheduledPayment,"")</f>
        <v/>
      </c>
      <c r="F350"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50"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50" s="78" t="str">
        <f ca="1">IF(PaymentSchedule3[[#This Row],[Payment Number]]&lt;&gt;"",PaymentSchedule3[[#This Row],[Total
Payment]]-PaymentSchedule3[[#This Row],[Interest]],"")</f>
        <v/>
      </c>
      <c r="I350" s="80" t="str">
        <f ca="1">IF(PaymentSchedule3[[#This Row],[Payment Number]]&lt;&gt;"",PaymentSchedule3[[#This Row],[Beginning
Balance]]*(InterestRate/PaymentsPerYear),"")</f>
        <v/>
      </c>
      <c r="J350" s="78" t="str">
        <f ca="1">IF(PaymentSchedule3[[#This Row],[Payment Number]]&lt;&gt;"",IF(PaymentSchedule3[[#This Row],[Scheduled Payment]]+PaymentSchedule3[[#This Row],[Extra
Payment]]&lt;=PaymentSchedule3[[#This Row],[Beginning
Balance]],PaymentSchedule3[[#This Row],[Beginning
Balance]]-PaymentSchedule3[[#This Row],[Principal]],0),"")</f>
        <v/>
      </c>
      <c r="K350" s="80" t="str">
        <f ca="1">IF(PaymentSchedule3[[#This Row],[Payment Number]]&lt;&gt;"",SUM(INDEX(PaymentSchedule3[Interest],1,1):PaymentSchedule3[[#This Row],[Interest]]),"")</f>
        <v/>
      </c>
    </row>
    <row r="351" spans="2:11" ht="18" customHeight="1">
      <c r="B351" s="76" t="str">
        <f ca="1">IF(LoanIsGood,IF(ROW()-ROW(PaymentSchedule3[[#Headers],[Payment Number]])&gt;ScheduledNumberOfPayments,"",ROW()-ROW(PaymentSchedule3[[#Headers],[Payment Number]])),"")</f>
        <v/>
      </c>
      <c r="C351" s="77" t="str">
        <f ca="1">IF(PaymentSchedule3[[#This Row],[Payment Number]]&lt;&gt;"",EOMONTH(LoanStartDate,ROW(PaymentSchedule3[[#This Row],[Payment Number]])-ROW(PaymentSchedule3[[#Headers],[Payment Number]])-2)+DAY(LoanStartDate),"")</f>
        <v/>
      </c>
      <c r="D351" s="78" t="str">
        <f ca="1">IF(PaymentSchedule3[[#This Row],[Payment Number]]&lt;&gt;"",IF(ROW()-ROW(PaymentSchedule3[[#Headers],[Beginning
Balance]])=1,LoanAmount,INDEX(PaymentSchedule3[Ending
Balance],ROW()-ROW(PaymentSchedule3[[#Headers],[Beginning
Balance]])-1)),"")</f>
        <v/>
      </c>
      <c r="E351" s="79" t="str">
        <f ca="1">IF(PaymentSchedule3[[#This Row],[Payment Number]]&lt;&gt;"",ScheduledPayment,"")</f>
        <v/>
      </c>
      <c r="F351"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51"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51" s="78" t="str">
        <f ca="1">IF(PaymentSchedule3[[#This Row],[Payment Number]]&lt;&gt;"",PaymentSchedule3[[#This Row],[Total
Payment]]-PaymentSchedule3[[#This Row],[Interest]],"")</f>
        <v/>
      </c>
      <c r="I351" s="80" t="str">
        <f ca="1">IF(PaymentSchedule3[[#This Row],[Payment Number]]&lt;&gt;"",PaymentSchedule3[[#This Row],[Beginning
Balance]]*(InterestRate/PaymentsPerYear),"")</f>
        <v/>
      </c>
      <c r="J351" s="78" t="str">
        <f ca="1">IF(PaymentSchedule3[[#This Row],[Payment Number]]&lt;&gt;"",IF(PaymentSchedule3[[#This Row],[Scheduled Payment]]+PaymentSchedule3[[#This Row],[Extra
Payment]]&lt;=PaymentSchedule3[[#This Row],[Beginning
Balance]],PaymentSchedule3[[#This Row],[Beginning
Balance]]-PaymentSchedule3[[#This Row],[Principal]],0),"")</f>
        <v/>
      </c>
      <c r="K351" s="80" t="str">
        <f ca="1">IF(PaymentSchedule3[[#This Row],[Payment Number]]&lt;&gt;"",SUM(INDEX(PaymentSchedule3[Interest],1,1):PaymentSchedule3[[#This Row],[Interest]]),"")</f>
        <v/>
      </c>
    </row>
    <row r="352" spans="2:11" ht="18" customHeight="1">
      <c r="B352" s="76" t="str">
        <f ca="1">IF(LoanIsGood,IF(ROW()-ROW(PaymentSchedule3[[#Headers],[Payment Number]])&gt;ScheduledNumberOfPayments,"",ROW()-ROW(PaymentSchedule3[[#Headers],[Payment Number]])),"")</f>
        <v/>
      </c>
      <c r="C352" s="77" t="str">
        <f ca="1">IF(PaymentSchedule3[[#This Row],[Payment Number]]&lt;&gt;"",EOMONTH(LoanStartDate,ROW(PaymentSchedule3[[#This Row],[Payment Number]])-ROW(PaymentSchedule3[[#Headers],[Payment Number]])-2)+DAY(LoanStartDate),"")</f>
        <v/>
      </c>
      <c r="D352" s="78" t="str">
        <f ca="1">IF(PaymentSchedule3[[#This Row],[Payment Number]]&lt;&gt;"",IF(ROW()-ROW(PaymentSchedule3[[#Headers],[Beginning
Balance]])=1,LoanAmount,INDEX(PaymentSchedule3[Ending
Balance],ROW()-ROW(PaymentSchedule3[[#Headers],[Beginning
Balance]])-1)),"")</f>
        <v/>
      </c>
      <c r="E352" s="79" t="str">
        <f ca="1">IF(PaymentSchedule3[[#This Row],[Payment Number]]&lt;&gt;"",ScheduledPayment,"")</f>
        <v/>
      </c>
      <c r="F352"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52"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52" s="78" t="str">
        <f ca="1">IF(PaymentSchedule3[[#This Row],[Payment Number]]&lt;&gt;"",PaymentSchedule3[[#This Row],[Total
Payment]]-PaymentSchedule3[[#This Row],[Interest]],"")</f>
        <v/>
      </c>
      <c r="I352" s="80" t="str">
        <f ca="1">IF(PaymentSchedule3[[#This Row],[Payment Number]]&lt;&gt;"",PaymentSchedule3[[#This Row],[Beginning
Balance]]*(InterestRate/PaymentsPerYear),"")</f>
        <v/>
      </c>
      <c r="J352" s="78" t="str">
        <f ca="1">IF(PaymentSchedule3[[#This Row],[Payment Number]]&lt;&gt;"",IF(PaymentSchedule3[[#This Row],[Scheduled Payment]]+PaymentSchedule3[[#This Row],[Extra
Payment]]&lt;=PaymentSchedule3[[#This Row],[Beginning
Balance]],PaymentSchedule3[[#This Row],[Beginning
Balance]]-PaymentSchedule3[[#This Row],[Principal]],0),"")</f>
        <v/>
      </c>
      <c r="K352" s="80" t="str">
        <f ca="1">IF(PaymentSchedule3[[#This Row],[Payment Number]]&lt;&gt;"",SUM(INDEX(PaymentSchedule3[Interest],1,1):PaymentSchedule3[[#This Row],[Interest]]),"")</f>
        <v/>
      </c>
    </row>
    <row r="353" spans="2:11" ht="18" customHeight="1">
      <c r="B353" s="76" t="str">
        <f ca="1">IF(LoanIsGood,IF(ROW()-ROW(PaymentSchedule3[[#Headers],[Payment Number]])&gt;ScheduledNumberOfPayments,"",ROW()-ROW(PaymentSchedule3[[#Headers],[Payment Number]])),"")</f>
        <v/>
      </c>
      <c r="C353" s="77" t="str">
        <f ca="1">IF(PaymentSchedule3[[#This Row],[Payment Number]]&lt;&gt;"",EOMONTH(LoanStartDate,ROW(PaymentSchedule3[[#This Row],[Payment Number]])-ROW(PaymentSchedule3[[#Headers],[Payment Number]])-2)+DAY(LoanStartDate),"")</f>
        <v/>
      </c>
      <c r="D353" s="78" t="str">
        <f ca="1">IF(PaymentSchedule3[[#This Row],[Payment Number]]&lt;&gt;"",IF(ROW()-ROW(PaymentSchedule3[[#Headers],[Beginning
Balance]])=1,LoanAmount,INDEX(PaymentSchedule3[Ending
Balance],ROW()-ROW(PaymentSchedule3[[#Headers],[Beginning
Balance]])-1)),"")</f>
        <v/>
      </c>
      <c r="E353" s="79" t="str">
        <f ca="1">IF(PaymentSchedule3[[#This Row],[Payment Number]]&lt;&gt;"",ScheduledPayment,"")</f>
        <v/>
      </c>
      <c r="F353"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53"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53" s="78" t="str">
        <f ca="1">IF(PaymentSchedule3[[#This Row],[Payment Number]]&lt;&gt;"",PaymentSchedule3[[#This Row],[Total
Payment]]-PaymentSchedule3[[#This Row],[Interest]],"")</f>
        <v/>
      </c>
      <c r="I353" s="80" t="str">
        <f ca="1">IF(PaymentSchedule3[[#This Row],[Payment Number]]&lt;&gt;"",PaymentSchedule3[[#This Row],[Beginning
Balance]]*(InterestRate/PaymentsPerYear),"")</f>
        <v/>
      </c>
      <c r="J353" s="78" t="str">
        <f ca="1">IF(PaymentSchedule3[[#This Row],[Payment Number]]&lt;&gt;"",IF(PaymentSchedule3[[#This Row],[Scheduled Payment]]+PaymentSchedule3[[#This Row],[Extra
Payment]]&lt;=PaymentSchedule3[[#This Row],[Beginning
Balance]],PaymentSchedule3[[#This Row],[Beginning
Balance]]-PaymentSchedule3[[#This Row],[Principal]],0),"")</f>
        <v/>
      </c>
      <c r="K353" s="80" t="str">
        <f ca="1">IF(PaymentSchedule3[[#This Row],[Payment Number]]&lt;&gt;"",SUM(INDEX(PaymentSchedule3[Interest],1,1):PaymentSchedule3[[#This Row],[Interest]]),"")</f>
        <v/>
      </c>
    </row>
    <row r="354" spans="2:11" ht="18" customHeight="1">
      <c r="B354" s="76" t="str">
        <f ca="1">IF(LoanIsGood,IF(ROW()-ROW(PaymentSchedule3[[#Headers],[Payment Number]])&gt;ScheduledNumberOfPayments,"",ROW()-ROW(PaymentSchedule3[[#Headers],[Payment Number]])),"")</f>
        <v/>
      </c>
      <c r="C354" s="77" t="str">
        <f ca="1">IF(PaymentSchedule3[[#This Row],[Payment Number]]&lt;&gt;"",EOMONTH(LoanStartDate,ROW(PaymentSchedule3[[#This Row],[Payment Number]])-ROW(PaymentSchedule3[[#Headers],[Payment Number]])-2)+DAY(LoanStartDate),"")</f>
        <v/>
      </c>
      <c r="D354" s="78" t="str">
        <f ca="1">IF(PaymentSchedule3[[#This Row],[Payment Number]]&lt;&gt;"",IF(ROW()-ROW(PaymentSchedule3[[#Headers],[Beginning
Balance]])=1,LoanAmount,INDEX(PaymentSchedule3[Ending
Balance],ROW()-ROW(PaymentSchedule3[[#Headers],[Beginning
Balance]])-1)),"")</f>
        <v/>
      </c>
      <c r="E354" s="79" t="str">
        <f ca="1">IF(PaymentSchedule3[[#This Row],[Payment Number]]&lt;&gt;"",ScheduledPayment,"")</f>
        <v/>
      </c>
      <c r="F354"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54"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54" s="78" t="str">
        <f ca="1">IF(PaymentSchedule3[[#This Row],[Payment Number]]&lt;&gt;"",PaymentSchedule3[[#This Row],[Total
Payment]]-PaymentSchedule3[[#This Row],[Interest]],"")</f>
        <v/>
      </c>
      <c r="I354" s="80" t="str">
        <f ca="1">IF(PaymentSchedule3[[#This Row],[Payment Number]]&lt;&gt;"",PaymentSchedule3[[#This Row],[Beginning
Balance]]*(InterestRate/PaymentsPerYear),"")</f>
        <v/>
      </c>
      <c r="J354" s="78" t="str">
        <f ca="1">IF(PaymentSchedule3[[#This Row],[Payment Number]]&lt;&gt;"",IF(PaymentSchedule3[[#This Row],[Scheduled Payment]]+PaymentSchedule3[[#This Row],[Extra
Payment]]&lt;=PaymentSchedule3[[#This Row],[Beginning
Balance]],PaymentSchedule3[[#This Row],[Beginning
Balance]]-PaymentSchedule3[[#This Row],[Principal]],0),"")</f>
        <v/>
      </c>
      <c r="K354" s="80" t="str">
        <f ca="1">IF(PaymentSchedule3[[#This Row],[Payment Number]]&lt;&gt;"",SUM(INDEX(PaymentSchedule3[Interest],1,1):PaymentSchedule3[[#This Row],[Interest]]),"")</f>
        <v/>
      </c>
    </row>
    <row r="355" spans="2:11" ht="18" customHeight="1">
      <c r="B355" s="76" t="str">
        <f ca="1">IF(LoanIsGood,IF(ROW()-ROW(PaymentSchedule3[[#Headers],[Payment Number]])&gt;ScheduledNumberOfPayments,"",ROW()-ROW(PaymentSchedule3[[#Headers],[Payment Number]])),"")</f>
        <v/>
      </c>
      <c r="C355" s="77" t="str">
        <f ca="1">IF(PaymentSchedule3[[#This Row],[Payment Number]]&lt;&gt;"",EOMONTH(LoanStartDate,ROW(PaymentSchedule3[[#This Row],[Payment Number]])-ROW(PaymentSchedule3[[#Headers],[Payment Number]])-2)+DAY(LoanStartDate),"")</f>
        <v/>
      </c>
      <c r="D355" s="78" t="str">
        <f ca="1">IF(PaymentSchedule3[[#This Row],[Payment Number]]&lt;&gt;"",IF(ROW()-ROW(PaymentSchedule3[[#Headers],[Beginning
Balance]])=1,LoanAmount,INDEX(PaymentSchedule3[Ending
Balance],ROW()-ROW(PaymentSchedule3[[#Headers],[Beginning
Balance]])-1)),"")</f>
        <v/>
      </c>
      <c r="E355" s="79" t="str">
        <f ca="1">IF(PaymentSchedule3[[#This Row],[Payment Number]]&lt;&gt;"",ScheduledPayment,"")</f>
        <v/>
      </c>
      <c r="F355"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55"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55" s="78" t="str">
        <f ca="1">IF(PaymentSchedule3[[#This Row],[Payment Number]]&lt;&gt;"",PaymentSchedule3[[#This Row],[Total
Payment]]-PaymentSchedule3[[#This Row],[Interest]],"")</f>
        <v/>
      </c>
      <c r="I355" s="80" t="str">
        <f ca="1">IF(PaymentSchedule3[[#This Row],[Payment Number]]&lt;&gt;"",PaymentSchedule3[[#This Row],[Beginning
Balance]]*(InterestRate/PaymentsPerYear),"")</f>
        <v/>
      </c>
      <c r="J355" s="78" t="str">
        <f ca="1">IF(PaymentSchedule3[[#This Row],[Payment Number]]&lt;&gt;"",IF(PaymentSchedule3[[#This Row],[Scheduled Payment]]+PaymentSchedule3[[#This Row],[Extra
Payment]]&lt;=PaymentSchedule3[[#This Row],[Beginning
Balance]],PaymentSchedule3[[#This Row],[Beginning
Balance]]-PaymentSchedule3[[#This Row],[Principal]],0),"")</f>
        <v/>
      </c>
      <c r="K355" s="80" t="str">
        <f ca="1">IF(PaymentSchedule3[[#This Row],[Payment Number]]&lt;&gt;"",SUM(INDEX(PaymentSchedule3[Interest],1,1):PaymentSchedule3[[#This Row],[Interest]]),"")</f>
        <v/>
      </c>
    </row>
    <row r="356" spans="2:11" ht="18" customHeight="1">
      <c r="B356" s="76" t="str">
        <f ca="1">IF(LoanIsGood,IF(ROW()-ROW(PaymentSchedule3[[#Headers],[Payment Number]])&gt;ScheduledNumberOfPayments,"",ROW()-ROW(PaymentSchedule3[[#Headers],[Payment Number]])),"")</f>
        <v/>
      </c>
      <c r="C356" s="77" t="str">
        <f ca="1">IF(PaymentSchedule3[[#This Row],[Payment Number]]&lt;&gt;"",EOMONTH(LoanStartDate,ROW(PaymentSchedule3[[#This Row],[Payment Number]])-ROW(PaymentSchedule3[[#Headers],[Payment Number]])-2)+DAY(LoanStartDate),"")</f>
        <v/>
      </c>
      <c r="D356" s="78" t="str">
        <f ca="1">IF(PaymentSchedule3[[#This Row],[Payment Number]]&lt;&gt;"",IF(ROW()-ROW(PaymentSchedule3[[#Headers],[Beginning
Balance]])=1,LoanAmount,INDEX(PaymentSchedule3[Ending
Balance],ROW()-ROW(PaymentSchedule3[[#Headers],[Beginning
Balance]])-1)),"")</f>
        <v/>
      </c>
      <c r="E356" s="79" t="str">
        <f ca="1">IF(PaymentSchedule3[[#This Row],[Payment Number]]&lt;&gt;"",ScheduledPayment,"")</f>
        <v/>
      </c>
      <c r="F356"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56"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56" s="78" t="str">
        <f ca="1">IF(PaymentSchedule3[[#This Row],[Payment Number]]&lt;&gt;"",PaymentSchedule3[[#This Row],[Total
Payment]]-PaymentSchedule3[[#This Row],[Interest]],"")</f>
        <v/>
      </c>
      <c r="I356" s="80" t="str">
        <f ca="1">IF(PaymentSchedule3[[#This Row],[Payment Number]]&lt;&gt;"",PaymentSchedule3[[#This Row],[Beginning
Balance]]*(InterestRate/PaymentsPerYear),"")</f>
        <v/>
      </c>
      <c r="J356" s="78" t="str">
        <f ca="1">IF(PaymentSchedule3[[#This Row],[Payment Number]]&lt;&gt;"",IF(PaymentSchedule3[[#This Row],[Scheduled Payment]]+PaymentSchedule3[[#This Row],[Extra
Payment]]&lt;=PaymentSchedule3[[#This Row],[Beginning
Balance]],PaymentSchedule3[[#This Row],[Beginning
Balance]]-PaymentSchedule3[[#This Row],[Principal]],0),"")</f>
        <v/>
      </c>
      <c r="K356" s="80" t="str">
        <f ca="1">IF(PaymentSchedule3[[#This Row],[Payment Number]]&lt;&gt;"",SUM(INDEX(PaymentSchedule3[Interest],1,1):PaymentSchedule3[[#This Row],[Interest]]),"")</f>
        <v/>
      </c>
    </row>
    <row r="357" spans="2:11" ht="18" customHeight="1">
      <c r="B357" s="76" t="str">
        <f ca="1">IF(LoanIsGood,IF(ROW()-ROW(PaymentSchedule3[[#Headers],[Payment Number]])&gt;ScheduledNumberOfPayments,"",ROW()-ROW(PaymentSchedule3[[#Headers],[Payment Number]])),"")</f>
        <v/>
      </c>
      <c r="C357" s="77" t="str">
        <f ca="1">IF(PaymentSchedule3[[#This Row],[Payment Number]]&lt;&gt;"",EOMONTH(LoanStartDate,ROW(PaymentSchedule3[[#This Row],[Payment Number]])-ROW(PaymentSchedule3[[#Headers],[Payment Number]])-2)+DAY(LoanStartDate),"")</f>
        <v/>
      </c>
      <c r="D357" s="78" t="str">
        <f ca="1">IF(PaymentSchedule3[[#This Row],[Payment Number]]&lt;&gt;"",IF(ROW()-ROW(PaymentSchedule3[[#Headers],[Beginning
Balance]])=1,LoanAmount,INDEX(PaymentSchedule3[Ending
Balance],ROW()-ROW(PaymentSchedule3[[#Headers],[Beginning
Balance]])-1)),"")</f>
        <v/>
      </c>
      <c r="E357" s="79" t="str">
        <f ca="1">IF(PaymentSchedule3[[#This Row],[Payment Number]]&lt;&gt;"",ScheduledPayment,"")</f>
        <v/>
      </c>
      <c r="F357"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57"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57" s="78" t="str">
        <f ca="1">IF(PaymentSchedule3[[#This Row],[Payment Number]]&lt;&gt;"",PaymentSchedule3[[#This Row],[Total
Payment]]-PaymentSchedule3[[#This Row],[Interest]],"")</f>
        <v/>
      </c>
      <c r="I357" s="80" t="str">
        <f ca="1">IF(PaymentSchedule3[[#This Row],[Payment Number]]&lt;&gt;"",PaymentSchedule3[[#This Row],[Beginning
Balance]]*(InterestRate/PaymentsPerYear),"")</f>
        <v/>
      </c>
      <c r="J357" s="78" t="str">
        <f ca="1">IF(PaymentSchedule3[[#This Row],[Payment Number]]&lt;&gt;"",IF(PaymentSchedule3[[#This Row],[Scheduled Payment]]+PaymentSchedule3[[#This Row],[Extra
Payment]]&lt;=PaymentSchedule3[[#This Row],[Beginning
Balance]],PaymentSchedule3[[#This Row],[Beginning
Balance]]-PaymentSchedule3[[#This Row],[Principal]],0),"")</f>
        <v/>
      </c>
      <c r="K357" s="80" t="str">
        <f ca="1">IF(PaymentSchedule3[[#This Row],[Payment Number]]&lt;&gt;"",SUM(INDEX(PaymentSchedule3[Interest],1,1):PaymentSchedule3[[#This Row],[Interest]]),"")</f>
        <v/>
      </c>
    </row>
    <row r="358" spans="2:11" ht="18" customHeight="1">
      <c r="B358" s="76" t="str">
        <f ca="1">IF(LoanIsGood,IF(ROW()-ROW(PaymentSchedule3[[#Headers],[Payment Number]])&gt;ScheduledNumberOfPayments,"",ROW()-ROW(PaymentSchedule3[[#Headers],[Payment Number]])),"")</f>
        <v/>
      </c>
      <c r="C358" s="77" t="str">
        <f ca="1">IF(PaymentSchedule3[[#This Row],[Payment Number]]&lt;&gt;"",EOMONTH(LoanStartDate,ROW(PaymentSchedule3[[#This Row],[Payment Number]])-ROW(PaymentSchedule3[[#Headers],[Payment Number]])-2)+DAY(LoanStartDate),"")</f>
        <v/>
      </c>
      <c r="D358" s="78" t="str">
        <f ca="1">IF(PaymentSchedule3[[#This Row],[Payment Number]]&lt;&gt;"",IF(ROW()-ROW(PaymentSchedule3[[#Headers],[Beginning
Balance]])=1,LoanAmount,INDEX(PaymentSchedule3[Ending
Balance],ROW()-ROW(PaymentSchedule3[[#Headers],[Beginning
Balance]])-1)),"")</f>
        <v/>
      </c>
      <c r="E358" s="79" t="str">
        <f ca="1">IF(PaymentSchedule3[[#This Row],[Payment Number]]&lt;&gt;"",ScheduledPayment,"")</f>
        <v/>
      </c>
      <c r="F358"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58"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58" s="78" t="str">
        <f ca="1">IF(PaymentSchedule3[[#This Row],[Payment Number]]&lt;&gt;"",PaymentSchedule3[[#This Row],[Total
Payment]]-PaymentSchedule3[[#This Row],[Interest]],"")</f>
        <v/>
      </c>
      <c r="I358" s="80" t="str">
        <f ca="1">IF(PaymentSchedule3[[#This Row],[Payment Number]]&lt;&gt;"",PaymentSchedule3[[#This Row],[Beginning
Balance]]*(InterestRate/PaymentsPerYear),"")</f>
        <v/>
      </c>
      <c r="J358" s="78" t="str">
        <f ca="1">IF(PaymentSchedule3[[#This Row],[Payment Number]]&lt;&gt;"",IF(PaymentSchedule3[[#This Row],[Scheduled Payment]]+PaymentSchedule3[[#This Row],[Extra
Payment]]&lt;=PaymentSchedule3[[#This Row],[Beginning
Balance]],PaymentSchedule3[[#This Row],[Beginning
Balance]]-PaymentSchedule3[[#This Row],[Principal]],0),"")</f>
        <v/>
      </c>
      <c r="K358" s="80" t="str">
        <f ca="1">IF(PaymentSchedule3[[#This Row],[Payment Number]]&lt;&gt;"",SUM(INDEX(PaymentSchedule3[Interest],1,1):PaymentSchedule3[[#This Row],[Interest]]),"")</f>
        <v/>
      </c>
    </row>
    <row r="359" spans="2:11" ht="18" customHeight="1">
      <c r="B359" s="76" t="str">
        <f ca="1">IF(LoanIsGood,IF(ROW()-ROW(PaymentSchedule3[[#Headers],[Payment Number]])&gt;ScheduledNumberOfPayments,"",ROW()-ROW(PaymentSchedule3[[#Headers],[Payment Number]])),"")</f>
        <v/>
      </c>
      <c r="C359" s="77" t="str">
        <f ca="1">IF(PaymentSchedule3[[#This Row],[Payment Number]]&lt;&gt;"",EOMONTH(LoanStartDate,ROW(PaymentSchedule3[[#This Row],[Payment Number]])-ROW(PaymentSchedule3[[#Headers],[Payment Number]])-2)+DAY(LoanStartDate),"")</f>
        <v/>
      </c>
      <c r="D359" s="78" t="str">
        <f ca="1">IF(PaymentSchedule3[[#This Row],[Payment Number]]&lt;&gt;"",IF(ROW()-ROW(PaymentSchedule3[[#Headers],[Beginning
Balance]])=1,LoanAmount,INDEX(PaymentSchedule3[Ending
Balance],ROW()-ROW(PaymentSchedule3[[#Headers],[Beginning
Balance]])-1)),"")</f>
        <v/>
      </c>
      <c r="E359" s="79" t="str">
        <f ca="1">IF(PaymentSchedule3[[#This Row],[Payment Number]]&lt;&gt;"",ScheduledPayment,"")</f>
        <v/>
      </c>
      <c r="F359"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59"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59" s="78" t="str">
        <f ca="1">IF(PaymentSchedule3[[#This Row],[Payment Number]]&lt;&gt;"",PaymentSchedule3[[#This Row],[Total
Payment]]-PaymentSchedule3[[#This Row],[Interest]],"")</f>
        <v/>
      </c>
      <c r="I359" s="80" t="str">
        <f ca="1">IF(PaymentSchedule3[[#This Row],[Payment Number]]&lt;&gt;"",PaymentSchedule3[[#This Row],[Beginning
Balance]]*(InterestRate/PaymentsPerYear),"")</f>
        <v/>
      </c>
      <c r="J359" s="78" t="str">
        <f ca="1">IF(PaymentSchedule3[[#This Row],[Payment Number]]&lt;&gt;"",IF(PaymentSchedule3[[#This Row],[Scheduled Payment]]+PaymentSchedule3[[#This Row],[Extra
Payment]]&lt;=PaymentSchedule3[[#This Row],[Beginning
Balance]],PaymentSchedule3[[#This Row],[Beginning
Balance]]-PaymentSchedule3[[#This Row],[Principal]],0),"")</f>
        <v/>
      </c>
      <c r="K359" s="80" t="str">
        <f ca="1">IF(PaymentSchedule3[[#This Row],[Payment Number]]&lt;&gt;"",SUM(INDEX(PaymentSchedule3[Interest],1,1):PaymentSchedule3[[#This Row],[Interest]]),"")</f>
        <v/>
      </c>
    </row>
    <row r="360" spans="2:11" ht="18" customHeight="1">
      <c r="B360" s="76" t="str">
        <f ca="1">IF(LoanIsGood,IF(ROW()-ROW(PaymentSchedule3[[#Headers],[Payment Number]])&gt;ScheduledNumberOfPayments,"",ROW()-ROW(PaymentSchedule3[[#Headers],[Payment Number]])),"")</f>
        <v/>
      </c>
      <c r="C360" s="77" t="str">
        <f ca="1">IF(PaymentSchedule3[[#This Row],[Payment Number]]&lt;&gt;"",EOMONTH(LoanStartDate,ROW(PaymentSchedule3[[#This Row],[Payment Number]])-ROW(PaymentSchedule3[[#Headers],[Payment Number]])-2)+DAY(LoanStartDate),"")</f>
        <v/>
      </c>
      <c r="D360" s="78" t="str">
        <f ca="1">IF(PaymentSchedule3[[#This Row],[Payment Number]]&lt;&gt;"",IF(ROW()-ROW(PaymentSchedule3[[#Headers],[Beginning
Balance]])=1,LoanAmount,INDEX(PaymentSchedule3[Ending
Balance],ROW()-ROW(PaymentSchedule3[[#Headers],[Beginning
Balance]])-1)),"")</f>
        <v/>
      </c>
      <c r="E360" s="79" t="str">
        <f ca="1">IF(PaymentSchedule3[[#This Row],[Payment Number]]&lt;&gt;"",ScheduledPayment,"")</f>
        <v/>
      </c>
      <c r="F360"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60"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60" s="78" t="str">
        <f ca="1">IF(PaymentSchedule3[[#This Row],[Payment Number]]&lt;&gt;"",PaymentSchedule3[[#This Row],[Total
Payment]]-PaymentSchedule3[[#This Row],[Interest]],"")</f>
        <v/>
      </c>
      <c r="I360" s="80" t="str">
        <f ca="1">IF(PaymentSchedule3[[#This Row],[Payment Number]]&lt;&gt;"",PaymentSchedule3[[#This Row],[Beginning
Balance]]*(InterestRate/PaymentsPerYear),"")</f>
        <v/>
      </c>
      <c r="J360" s="78" t="str">
        <f ca="1">IF(PaymentSchedule3[[#This Row],[Payment Number]]&lt;&gt;"",IF(PaymentSchedule3[[#This Row],[Scheduled Payment]]+PaymentSchedule3[[#This Row],[Extra
Payment]]&lt;=PaymentSchedule3[[#This Row],[Beginning
Balance]],PaymentSchedule3[[#This Row],[Beginning
Balance]]-PaymentSchedule3[[#This Row],[Principal]],0),"")</f>
        <v/>
      </c>
      <c r="K360" s="80" t="str">
        <f ca="1">IF(PaymentSchedule3[[#This Row],[Payment Number]]&lt;&gt;"",SUM(INDEX(PaymentSchedule3[Interest],1,1):PaymentSchedule3[[#This Row],[Interest]]),"")</f>
        <v/>
      </c>
    </row>
    <row r="361" spans="2:11" ht="18" customHeight="1">
      <c r="B361" s="76" t="str">
        <f ca="1">IF(LoanIsGood,IF(ROW()-ROW(PaymentSchedule3[[#Headers],[Payment Number]])&gt;ScheduledNumberOfPayments,"",ROW()-ROW(PaymentSchedule3[[#Headers],[Payment Number]])),"")</f>
        <v/>
      </c>
      <c r="C361" s="77" t="str">
        <f ca="1">IF(PaymentSchedule3[[#This Row],[Payment Number]]&lt;&gt;"",EOMONTH(LoanStartDate,ROW(PaymentSchedule3[[#This Row],[Payment Number]])-ROW(PaymentSchedule3[[#Headers],[Payment Number]])-2)+DAY(LoanStartDate),"")</f>
        <v/>
      </c>
      <c r="D361" s="78" t="str">
        <f ca="1">IF(PaymentSchedule3[[#This Row],[Payment Number]]&lt;&gt;"",IF(ROW()-ROW(PaymentSchedule3[[#Headers],[Beginning
Balance]])=1,LoanAmount,INDEX(PaymentSchedule3[Ending
Balance],ROW()-ROW(PaymentSchedule3[[#Headers],[Beginning
Balance]])-1)),"")</f>
        <v/>
      </c>
      <c r="E361" s="79" t="str">
        <f ca="1">IF(PaymentSchedule3[[#This Row],[Payment Number]]&lt;&gt;"",ScheduledPayment,"")</f>
        <v/>
      </c>
      <c r="F361"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61"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61" s="78" t="str">
        <f ca="1">IF(PaymentSchedule3[[#This Row],[Payment Number]]&lt;&gt;"",PaymentSchedule3[[#This Row],[Total
Payment]]-PaymentSchedule3[[#This Row],[Interest]],"")</f>
        <v/>
      </c>
      <c r="I361" s="80" t="str">
        <f ca="1">IF(PaymentSchedule3[[#This Row],[Payment Number]]&lt;&gt;"",PaymentSchedule3[[#This Row],[Beginning
Balance]]*(InterestRate/PaymentsPerYear),"")</f>
        <v/>
      </c>
      <c r="J361" s="78" t="str">
        <f ca="1">IF(PaymentSchedule3[[#This Row],[Payment Number]]&lt;&gt;"",IF(PaymentSchedule3[[#This Row],[Scheduled Payment]]+PaymentSchedule3[[#This Row],[Extra
Payment]]&lt;=PaymentSchedule3[[#This Row],[Beginning
Balance]],PaymentSchedule3[[#This Row],[Beginning
Balance]]-PaymentSchedule3[[#This Row],[Principal]],0),"")</f>
        <v/>
      </c>
      <c r="K361" s="80" t="str">
        <f ca="1">IF(PaymentSchedule3[[#This Row],[Payment Number]]&lt;&gt;"",SUM(INDEX(PaymentSchedule3[Interest],1,1):PaymentSchedule3[[#This Row],[Interest]]),"")</f>
        <v/>
      </c>
    </row>
    <row r="362" spans="2:11" ht="18" customHeight="1">
      <c r="B362" s="76" t="str">
        <f ca="1">IF(LoanIsGood,IF(ROW()-ROW(PaymentSchedule3[[#Headers],[Payment Number]])&gt;ScheduledNumberOfPayments,"",ROW()-ROW(PaymentSchedule3[[#Headers],[Payment Number]])),"")</f>
        <v/>
      </c>
      <c r="C362" s="77" t="str">
        <f ca="1">IF(PaymentSchedule3[[#This Row],[Payment Number]]&lt;&gt;"",EOMONTH(LoanStartDate,ROW(PaymentSchedule3[[#This Row],[Payment Number]])-ROW(PaymentSchedule3[[#Headers],[Payment Number]])-2)+DAY(LoanStartDate),"")</f>
        <v/>
      </c>
      <c r="D362" s="78" t="str">
        <f ca="1">IF(PaymentSchedule3[[#This Row],[Payment Number]]&lt;&gt;"",IF(ROW()-ROW(PaymentSchedule3[[#Headers],[Beginning
Balance]])=1,LoanAmount,INDEX(PaymentSchedule3[Ending
Balance],ROW()-ROW(PaymentSchedule3[[#Headers],[Beginning
Balance]])-1)),"")</f>
        <v/>
      </c>
      <c r="E362" s="79" t="str">
        <f ca="1">IF(PaymentSchedule3[[#This Row],[Payment Number]]&lt;&gt;"",ScheduledPayment,"")</f>
        <v/>
      </c>
      <c r="F362"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62"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62" s="78" t="str">
        <f ca="1">IF(PaymentSchedule3[[#This Row],[Payment Number]]&lt;&gt;"",PaymentSchedule3[[#This Row],[Total
Payment]]-PaymentSchedule3[[#This Row],[Interest]],"")</f>
        <v/>
      </c>
      <c r="I362" s="80" t="str">
        <f ca="1">IF(PaymentSchedule3[[#This Row],[Payment Number]]&lt;&gt;"",PaymentSchedule3[[#This Row],[Beginning
Balance]]*(InterestRate/PaymentsPerYear),"")</f>
        <v/>
      </c>
      <c r="J362" s="78" t="str">
        <f ca="1">IF(PaymentSchedule3[[#This Row],[Payment Number]]&lt;&gt;"",IF(PaymentSchedule3[[#This Row],[Scheduled Payment]]+PaymentSchedule3[[#This Row],[Extra
Payment]]&lt;=PaymentSchedule3[[#This Row],[Beginning
Balance]],PaymentSchedule3[[#This Row],[Beginning
Balance]]-PaymentSchedule3[[#This Row],[Principal]],0),"")</f>
        <v/>
      </c>
      <c r="K362" s="80" t="str">
        <f ca="1">IF(PaymentSchedule3[[#This Row],[Payment Number]]&lt;&gt;"",SUM(INDEX(PaymentSchedule3[Interest],1,1):PaymentSchedule3[[#This Row],[Interest]]),"")</f>
        <v/>
      </c>
    </row>
    <row r="363" spans="2:11" ht="18" customHeight="1">
      <c r="B363" s="76" t="str">
        <f ca="1">IF(LoanIsGood,IF(ROW()-ROW(PaymentSchedule3[[#Headers],[Payment Number]])&gt;ScheduledNumberOfPayments,"",ROW()-ROW(PaymentSchedule3[[#Headers],[Payment Number]])),"")</f>
        <v/>
      </c>
      <c r="C363" s="77" t="str">
        <f ca="1">IF(PaymentSchedule3[[#This Row],[Payment Number]]&lt;&gt;"",EOMONTH(LoanStartDate,ROW(PaymentSchedule3[[#This Row],[Payment Number]])-ROW(PaymentSchedule3[[#Headers],[Payment Number]])-2)+DAY(LoanStartDate),"")</f>
        <v/>
      </c>
      <c r="D363" s="78" t="str">
        <f ca="1">IF(PaymentSchedule3[[#This Row],[Payment Number]]&lt;&gt;"",IF(ROW()-ROW(PaymentSchedule3[[#Headers],[Beginning
Balance]])=1,LoanAmount,INDEX(PaymentSchedule3[Ending
Balance],ROW()-ROW(PaymentSchedule3[[#Headers],[Beginning
Balance]])-1)),"")</f>
        <v/>
      </c>
      <c r="E363" s="79" t="str">
        <f ca="1">IF(PaymentSchedule3[[#This Row],[Payment Number]]&lt;&gt;"",ScheduledPayment,"")</f>
        <v/>
      </c>
      <c r="F363"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63"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63" s="78" t="str">
        <f ca="1">IF(PaymentSchedule3[[#This Row],[Payment Number]]&lt;&gt;"",PaymentSchedule3[[#This Row],[Total
Payment]]-PaymentSchedule3[[#This Row],[Interest]],"")</f>
        <v/>
      </c>
      <c r="I363" s="80" t="str">
        <f ca="1">IF(PaymentSchedule3[[#This Row],[Payment Number]]&lt;&gt;"",PaymentSchedule3[[#This Row],[Beginning
Balance]]*(InterestRate/PaymentsPerYear),"")</f>
        <v/>
      </c>
      <c r="J363" s="78" t="str">
        <f ca="1">IF(PaymentSchedule3[[#This Row],[Payment Number]]&lt;&gt;"",IF(PaymentSchedule3[[#This Row],[Scheduled Payment]]+PaymentSchedule3[[#This Row],[Extra
Payment]]&lt;=PaymentSchedule3[[#This Row],[Beginning
Balance]],PaymentSchedule3[[#This Row],[Beginning
Balance]]-PaymentSchedule3[[#This Row],[Principal]],0),"")</f>
        <v/>
      </c>
      <c r="K363" s="80" t="str">
        <f ca="1">IF(PaymentSchedule3[[#This Row],[Payment Number]]&lt;&gt;"",SUM(INDEX(PaymentSchedule3[Interest],1,1):PaymentSchedule3[[#This Row],[Interest]]),"")</f>
        <v/>
      </c>
    </row>
    <row r="364" spans="2:11" ht="18" customHeight="1">
      <c r="B364" s="76" t="str">
        <f ca="1">IF(LoanIsGood,IF(ROW()-ROW(PaymentSchedule3[[#Headers],[Payment Number]])&gt;ScheduledNumberOfPayments,"",ROW()-ROW(PaymentSchedule3[[#Headers],[Payment Number]])),"")</f>
        <v/>
      </c>
      <c r="C364" s="77" t="str">
        <f ca="1">IF(PaymentSchedule3[[#This Row],[Payment Number]]&lt;&gt;"",EOMONTH(LoanStartDate,ROW(PaymentSchedule3[[#This Row],[Payment Number]])-ROW(PaymentSchedule3[[#Headers],[Payment Number]])-2)+DAY(LoanStartDate),"")</f>
        <v/>
      </c>
      <c r="D364" s="78" t="str">
        <f ca="1">IF(PaymentSchedule3[[#This Row],[Payment Number]]&lt;&gt;"",IF(ROW()-ROW(PaymentSchedule3[[#Headers],[Beginning
Balance]])=1,LoanAmount,INDEX(PaymentSchedule3[Ending
Balance],ROW()-ROW(PaymentSchedule3[[#Headers],[Beginning
Balance]])-1)),"")</f>
        <v/>
      </c>
      <c r="E364" s="79" t="str">
        <f ca="1">IF(PaymentSchedule3[[#This Row],[Payment Number]]&lt;&gt;"",ScheduledPayment,"")</f>
        <v/>
      </c>
      <c r="F364"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64"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64" s="78" t="str">
        <f ca="1">IF(PaymentSchedule3[[#This Row],[Payment Number]]&lt;&gt;"",PaymentSchedule3[[#This Row],[Total
Payment]]-PaymentSchedule3[[#This Row],[Interest]],"")</f>
        <v/>
      </c>
      <c r="I364" s="80" t="str">
        <f ca="1">IF(PaymentSchedule3[[#This Row],[Payment Number]]&lt;&gt;"",PaymentSchedule3[[#This Row],[Beginning
Balance]]*(InterestRate/PaymentsPerYear),"")</f>
        <v/>
      </c>
      <c r="J364" s="78" t="str">
        <f ca="1">IF(PaymentSchedule3[[#This Row],[Payment Number]]&lt;&gt;"",IF(PaymentSchedule3[[#This Row],[Scheduled Payment]]+PaymentSchedule3[[#This Row],[Extra
Payment]]&lt;=PaymentSchedule3[[#This Row],[Beginning
Balance]],PaymentSchedule3[[#This Row],[Beginning
Balance]]-PaymentSchedule3[[#This Row],[Principal]],0),"")</f>
        <v/>
      </c>
      <c r="K364" s="80" t="str">
        <f ca="1">IF(PaymentSchedule3[[#This Row],[Payment Number]]&lt;&gt;"",SUM(INDEX(PaymentSchedule3[Interest],1,1):PaymentSchedule3[[#This Row],[Interest]]),"")</f>
        <v/>
      </c>
    </row>
    <row r="365" spans="2:11" ht="18" customHeight="1">
      <c r="B365" s="76" t="str">
        <f ca="1">IF(LoanIsGood,IF(ROW()-ROW(PaymentSchedule3[[#Headers],[Payment Number]])&gt;ScheduledNumberOfPayments,"",ROW()-ROW(PaymentSchedule3[[#Headers],[Payment Number]])),"")</f>
        <v/>
      </c>
      <c r="C365" s="77" t="str">
        <f ca="1">IF(PaymentSchedule3[[#This Row],[Payment Number]]&lt;&gt;"",EOMONTH(LoanStartDate,ROW(PaymentSchedule3[[#This Row],[Payment Number]])-ROW(PaymentSchedule3[[#Headers],[Payment Number]])-2)+DAY(LoanStartDate),"")</f>
        <v/>
      </c>
      <c r="D365" s="78" t="str">
        <f ca="1">IF(PaymentSchedule3[[#This Row],[Payment Number]]&lt;&gt;"",IF(ROW()-ROW(PaymentSchedule3[[#Headers],[Beginning
Balance]])=1,LoanAmount,INDEX(PaymentSchedule3[Ending
Balance],ROW()-ROW(PaymentSchedule3[[#Headers],[Beginning
Balance]])-1)),"")</f>
        <v/>
      </c>
      <c r="E365" s="79" t="str">
        <f ca="1">IF(PaymentSchedule3[[#This Row],[Payment Number]]&lt;&gt;"",ScheduledPayment,"")</f>
        <v/>
      </c>
      <c r="F365"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65"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65" s="78" t="str">
        <f ca="1">IF(PaymentSchedule3[[#This Row],[Payment Number]]&lt;&gt;"",PaymentSchedule3[[#This Row],[Total
Payment]]-PaymentSchedule3[[#This Row],[Interest]],"")</f>
        <v/>
      </c>
      <c r="I365" s="80" t="str">
        <f ca="1">IF(PaymentSchedule3[[#This Row],[Payment Number]]&lt;&gt;"",PaymentSchedule3[[#This Row],[Beginning
Balance]]*(InterestRate/PaymentsPerYear),"")</f>
        <v/>
      </c>
      <c r="J365" s="78" t="str">
        <f ca="1">IF(PaymentSchedule3[[#This Row],[Payment Number]]&lt;&gt;"",IF(PaymentSchedule3[[#This Row],[Scheduled Payment]]+PaymentSchedule3[[#This Row],[Extra
Payment]]&lt;=PaymentSchedule3[[#This Row],[Beginning
Balance]],PaymentSchedule3[[#This Row],[Beginning
Balance]]-PaymentSchedule3[[#This Row],[Principal]],0),"")</f>
        <v/>
      </c>
      <c r="K365" s="80" t="str">
        <f ca="1">IF(PaymentSchedule3[[#This Row],[Payment Number]]&lt;&gt;"",SUM(INDEX(PaymentSchedule3[Interest],1,1):PaymentSchedule3[[#This Row],[Interest]]),"")</f>
        <v/>
      </c>
    </row>
    <row r="366" spans="2:11" ht="18" customHeight="1">
      <c r="B366" s="76" t="str">
        <f ca="1">IF(LoanIsGood,IF(ROW()-ROW(PaymentSchedule3[[#Headers],[Payment Number]])&gt;ScheduledNumberOfPayments,"",ROW()-ROW(PaymentSchedule3[[#Headers],[Payment Number]])),"")</f>
        <v/>
      </c>
      <c r="C366" s="77" t="str">
        <f ca="1">IF(PaymentSchedule3[[#This Row],[Payment Number]]&lt;&gt;"",EOMONTH(LoanStartDate,ROW(PaymentSchedule3[[#This Row],[Payment Number]])-ROW(PaymentSchedule3[[#Headers],[Payment Number]])-2)+DAY(LoanStartDate),"")</f>
        <v/>
      </c>
      <c r="D366" s="78" t="str">
        <f ca="1">IF(PaymentSchedule3[[#This Row],[Payment Number]]&lt;&gt;"",IF(ROW()-ROW(PaymentSchedule3[[#Headers],[Beginning
Balance]])=1,LoanAmount,INDEX(PaymentSchedule3[Ending
Balance],ROW()-ROW(PaymentSchedule3[[#Headers],[Beginning
Balance]])-1)),"")</f>
        <v/>
      </c>
      <c r="E366" s="79" t="str">
        <f ca="1">IF(PaymentSchedule3[[#This Row],[Payment Number]]&lt;&gt;"",ScheduledPayment,"")</f>
        <v/>
      </c>
      <c r="F366"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66"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66" s="78" t="str">
        <f ca="1">IF(PaymentSchedule3[[#This Row],[Payment Number]]&lt;&gt;"",PaymentSchedule3[[#This Row],[Total
Payment]]-PaymentSchedule3[[#This Row],[Interest]],"")</f>
        <v/>
      </c>
      <c r="I366" s="80" t="str">
        <f ca="1">IF(PaymentSchedule3[[#This Row],[Payment Number]]&lt;&gt;"",PaymentSchedule3[[#This Row],[Beginning
Balance]]*(InterestRate/PaymentsPerYear),"")</f>
        <v/>
      </c>
      <c r="J366" s="78" t="str">
        <f ca="1">IF(PaymentSchedule3[[#This Row],[Payment Number]]&lt;&gt;"",IF(PaymentSchedule3[[#This Row],[Scheduled Payment]]+PaymentSchedule3[[#This Row],[Extra
Payment]]&lt;=PaymentSchedule3[[#This Row],[Beginning
Balance]],PaymentSchedule3[[#This Row],[Beginning
Balance]]-PaymentSchedule3[[#This Row],[Principal]],0),"")</f>
        <v/>
      </c>
      <c r="K366" s="80" t="str">
        <f ca="1">IF(PaymentSchedule3[[#This Row],[Payment Number]]&lt;&gt;"",SUM(INDEX(PaymentSchedule3[Interest],1,1):PaymentSchedule3[[#This Row],[Interest]]),"")</f>
        <v/>
      </c>
    </row>
    <row r="367" spans="2:11" ht="18" customHeight="1">
      <c r="B367" s="76" t="str">
        <f ca="1">IF(LoanIsGood,IF(ROW()-ROW(PaymentSchedule3[[#Headers],[Payment Number]])&gt;ScheduledNumberOfPayments,"",ROW()-ROW(PaymentSchedule3[[#Headers],[Payment Number]])),"")</f>
        <v/>
      </c>
      <c r="C367" s="77" t="str">
        <f ca="1">IF(PaymentSchedule3[[#This Row],[Payment Number]]&lt;&gt;"",EOMONTH(LoanStartDate,ROW(PaymentSchedule3[[#This Row],[Payment Number]])-ROW(PaymentSchedule3[[#Headers],[Payment Number]])-2)+DAY(LoanStartDate),"")</f>
        <v/>
      </c>
      <c r="D367" s="78" t="str">
        <f ca="1">IF(PaymentSchedule3[[#This Row],[Payment Number]]&lt;&gt;"",IF(ROW()-ROW(PaymentSchedule3[[#Headers],[Beginning
Balance]])=1,LoanAmount,INDEX(PaymentSchedule3[Ending
Balance],ROW()-ROW(PaymentSchedule3[[#Headers],[Beginning
Balance]])-1)),"")</f>
        <v/>
      </c>
      <c r="E367" s="79" t="str">
        <f ca="1">IF(PaymentSchedule3[[#This Row],[Payment Number]]&lt;&gt;"",ScheduledPayment,"")</f>
        <v/>
      </c>
      <c r="F367"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67"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67" s="78" t="str">
        <f ca="1">IF(PaymentSchedule3[[#This Row],[Payment Number]]&lt;&gt;"",PaymentSchedule3[[#This Row],[Total
Payment]]-PaymentSchedule3[[#This Row],[Interest]],"")</f>
        <v/>
      </c>
      <c r="I367" s="80" t="str">
        <f ca="1">IF(PaymentSchedule3[[#This Row],[Payment Number]]&lt;&gt;"",PaymentSchedule3[[#This Row],[Beginning
Balance]]*(InterestRate/PaymentsPerYear),"")</f>
        <v/>
      </c>
      <c r="J367" s="78" t="str">
        <f ca="1">IF(PaymentSchedule3[[#This Row],[Payment Number]]&lt;&gt;"",IF(PaymentSchedule3[[#This Row],[Scheduled Payment]]+PaymentSchedule3[[#This Row],[Extra
Payment]]&lt;=PaymentSchedule3[[#This Row],[Beginning
Balance]],PaymentSchedule3[[#This Row],[Beginning
Balance]]-PaymentSchedule3[[#This Row],[Principal]],0),"")</f>
        <v/>
      </c>
      <c r="K367" s="80" t="str">
        <f ca="1">IF(PaymentSchedule3[[#This Row],[Payment Number]]&lt;&gt;"",SUM(INDEX(PaymentSchedule3[Interest],1,1):PaymentSchedule3[[#This Row],[Interest]]),"")</f>
        <v/>
      </c>
    </row>
    <row r="368" spans="2:11" ht="18" customHeight="1">
      <c r="B368" s="76" t="str">
        <f ca="1">IF(LoanIsGood,IF(ROW()-ROW(PaymentSchedule3[[#Headers],[Payment Number]])&gt;ScheduledNumberOfPayments,"",ROW()-ROW(PaymentSchedule3[[#Headers],[Payment Number]])),"")</f>
        <v/>
      </c>
      <c r="C368" s="77" t="str">
        <f ca="1">IF(PaymentSchedule3[[#This Row],[Payment Number]]&lt;&gt;"",EOMONTH(LoanStartDate,ROW(PaymentSchedule3[[#This Row],[Payment Number]])-ROW(PaymentSchedule3[[#Headers],[Payment Number]])-2)+DAY(LoanStartDate),"")</f>
        <v/>
      </c>
      <c r="D368" s="78" t="str">
        <f ca="1">IF(PaymentSchedule3[[#This Row],[Payment Number]]&lt;&gt;"",IF(ROW()-ROW(PaymentSchedule3[[#Headers],[Beginning
Balance]])=1,LoanAmount,INDEX(PaymentSchedule3[Ending
Balance],ROW()-ROW(PaymentSchedule3[[#Headers],[Beginning
Balance]])-1)),"")</f>
        <v/>
      </c>
      <c r="E368" s="79" t="str">
        <f ca="1">IF(PaymentSchedule3[[#This Row],[Payment Number]]&lt;&gt;"",ScheduledPayment,"")</f>
        <v/>
      </c>
      <c r="F368"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68"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68" s="78" t="str">
        <f ca="1">IF(PaymentSchedule3[[#This Row],[Payment Number]]&lt;&gt;"",PaymentSchedule3[[#This Row],[Total
Payment]]-PaymentSchedule3[[#This Row],[Interest]],"")</f>
        <v/>
      </c>
      <c r="I368" s="80" t="str">
        <f ca="1">IF(PaymentSchedule3[[#This Row],[Payment Number]]&lt;&gt;"",PaymentSchedule3[[#This Row],[Beginning
Balance]]*(InterestRate/PaymentsPerYear),"")</f>
        <v/>
      </c>
      <c r="J368" s="78" t="str">
        <f ca="1">IF(PaymentSchedule3[[#This Row],[Payment Number]]&lt;&gt;"",IF(PaymentSchedule3[[#This Row],[Scheduled Payment]]+PaymentSchedule3[[#This Row],[Extra
Payment]]&lt;=PaymentSchedule3[[#This Row],[Beginning
Balance]],PaymentSchedule3[[#This Row],[Beginning
Balance]]-PaymentSchedule3[[#This Row],[Principal]],0),"")</f>
        <v/>
      </c>
      <c r="K368" s="80" t="str">
        <f ca="1">IF(PaymentSchedule3[[#This Row],[Payment Number]]&lt;&gt;"",SUM(INDEX(PaymentSchedule3[Interest],1,1):PaymentSchedule3[[#This Row],[Interest]]),"")</f>
        <v/>
      </c>
    </row>
    <row r="369" spans="2:11" ht="18" customHeight="1">
      <c r="B369" s="76" t="str">
        <f ca="1">IF(LoanIsGood,IF(ROW()-ROW(PaymentSchedule3[[#Headers],[Payment Number]])&gt;ScheduledNumberOfPayments,"",ROW()-ROW(PaymentSchedule3[[#Headers],[Payment Number]])),"")</f>
        <v/>
      </c>
      <c r="C369" s="77" t="str">
        <f ca="1">IF(PaymentSchedule3[[#This Row],[Payment Number]]&lt;&gt;"",EOMONTH(LoanStartDate,ROW(PaymentSchedule3[[#This Row],[Payment Number]])-ROW(PaymentSchedule3[[#Headers],[Payment Number]])-2)+DAY(LoanStartDate),"")</f>
        <v/>
      </c>
      <c r="D369" s="78" t="str">
        <f ca="1">IF(PaymentSchedule3[[#This Row],[Payment Number]]&lt;&gt;"",IF(ROW()-ROW(PaymentSchedule3[[#Headers],[Beginning
Balance]])=1,LoanAmount,INDEX(PaymentSchedule3[Ending
Balance],ROW()-ROW(PaymentSchedule3[[#Headers],[Beginning
Balance]])-1)),"")</f>
        <v/>
      </c>
      <c r="E369" s="79" t="str">
        <f ca="1">IF(PaymentSchedule3[[#This Row],[Payment Number]]&lt;&gt;"",ScheduledPayment,"")</f>
        <v/>
      </c>
      <c r="F369"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69"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69" s="78" t="str">
        <f ca="1">IF(PaymentSchedule3[[#This Row],[Payment Number]]&lt;&gt;"",PaymentSchedule3[[#This Row],[Total
Payment]]-PaymentSchedule3[[#This Row],[Interest]],"")</f>
        <v/>
      </c>
      <c r="I369" s="80" t="str">
        <f ca="1">IF(PaymentSchedule3[[#This Row],[Payment Number]]&lt;&gt;"",PaymentSchedule3[[#This Row],[Beginning
Balance]]*(InterestRate/PaymentsPerYear),"")</f>
        <v/>
      </c>
      <c r="J369" s="78" t="str">
        <f ca="1">IF(PaymentSchedule3[[#This Row],[Payment Number]]&lt;&gt;"",IF(PaymentSchedule3[[#This Row],[Scheduled Payment]]+PaymentSchedule3[[#This Row],[Extra
Payment]]&lt;=PaymentSchedule3[[#This Row],[Beginning
Balance]],PaymentSchedule3[[#This Row],[Beginning
Balance]]-PaymentSchedule3[[#This Row],[Principal]],0),"")</f>
        <v/>
      </c>
      <c r="K369" s="80" t="str">
        <f ca="1">IF(PaymentSchedule3[[#This Row],[Payment Number]]&lt;&gt;"",SUM(INDEX(PaymentSchedule3[Interest],1,1):PaymentSchedule3[[#This Row],[Interest]]),"")</f>
        <v/>
      </c>
    </row>
    <row r="370" spans="2:11" ht="18" customHeight="1">
      <c r="B370" s="76" t="str">
        <f ca="1">IF(LoanIsGood,IF(ROW()-ROW(PaymentSchedule3[[#Headers],[Payment Number]])&gt;ScheduledNumberOfPayments,"",ROW()-ROW(PaymentSchedule3[[#Headers],[Payment Number]])),"")</f>
        <v/>
      </c>
      <c r="C370" s="77" t="str">
        <f ca="1">IF(PaymentSchedule3[[#This Row],[Payment Number]]&lt;&gt;"",EOMONTH(LoanStartDate,ROW(PaymentSchedule3[[#This Row],[Payment Number]])-ROW(PaymentSchedule3[[#Headers],[Payment Number]])-2)+DAY(LoanStartDate),"")</f>
        <v/>
      </c>
      <c r="D370" s="78" t="str">
        <f ca="1">IF(PaymentSchedule3[[#This Row],[Payment Number]]&lt;&gt;"",IF(ROW()-ROW(PaymentSchedule3[[#Headers],[Beginning
Balance]])=1,LoanAmount,INDEX(PaymentSchedule3[Ending
Balance],ROW()-ROW(PaymentSchedule3[[#Headers],[Beginning
Balance]])-1)),"")</f>
        <v/>
      </c>
      <c r="E370" s="79" t="str">
        <f ca="1">IF(PaymentSchedule3[[#This Row],[Payment Number]]&lt;&gt;"",ScheduledPayment,"")</f>
        <v/>
      </c>
      <c r="F370"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70"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70" s="78" t="str">
        <f ca="1">IF(PaymentSchedule3[[#This Row],[Payment Number]]&lt;&gt;"",PaymentSchedule3[[#This Row],[Total
Payment]]-PaymentSchedule3[[#This Row],[Interest]],"")</f>
        <v/>
      </c>
      <c r="I370" s="80" t="str">
        <f ca="1">IF(PaymentSchedule3[[#This Row],[Payment Number]]&lt;&gt;"",PaymentSchedule3[[#This Row],[Beginning
Balance]]*(InterestRate/PaymentsPerYear),"")</f>
        <v/>
      </c>
      <c r="J370" s="78" t="str">
        <f ca="1">IF(PaymentSchedule3[[#This Row],[Payment Number]]&lt;&gt;"",IF(PaymentSchedule3[[#This Row],[Scheduled Payment]]+PaymentSchedule3[[#This Row],[Extra
Payment]]&lt;=PaymentSchedule3[[#This Row],[Beginning
Balance]],PaymentSchedule3[[#This Row],[Beginning
Balance]]-PaymentSchedule3[[#This Row],[Principal]],0),"")</f>
        <v/>
      </c>
      <c r="K370" s="80" t="str">
        <f ca="1">IF(PaymentSchedule3[[#This Row],[Payment Number]]&lt;&gt;"",SUM(INDEX(PaymentSchedule3[Interest],1,1):PaymentSchedule3[[#This Row],[Interest]]),"")</f>
        <v/>
      </c>
    </row>
    <row r="371" spans="2:11" ht="18" customHeight="1">
      <c r="B371" s="76" t="str">
        <f ca="1">IF(LoanIsGood,IF(ROW()-ROW(PaymentSchedule3[[#Headers],[Payment Number]])&gt;ScheduledNumberOfPayments,"",ROW()-ROW(PaymentSchedule3[[#Headers],[Payment Number]])),"")</f>
        <v/>
      </c>
      <c r="C371" s="77" t="str">
        <f ca="1">IF(PaymentSchedule3[[#This Row],[Payment Number]]&lt;&gt;"",EOMONTH(LoanStartDate,ROW(PaymentSchedule3[[#This Row],[Payment Number]])-ROW(PaymentSchedule3[[#Headers],[Payment Number]])-2)+DAY(LoanStartDate),"")</f>
        <v/>
      </c>
      <c r="D371" s="78" t="str">
        <f ca="1">IF(PaymentSchedule3[[#This Row],[Payment Number]]&lt;&gt;"",IF(ROW()-ROW(PaymentSchedule3[[#Headers],[Beginning
Balance]])=1,LoanAmount,INDEX(PaymentSchedule3[Ending
Balance],ROW()-ROW(PaymentSchedule3[[#Headers],[Beginning
Balance]])-1)),"")</f>
        <v/>
      </c>
      <c r="E371" s="79" t="str">
        <f ca="1">IF(PaymentSchedule3[[#This Row],[Payment Number]]&lt;&gt;"",ScheduledPayment,"")</f>
        <v/>
      </c>
      <c r="F371"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71"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71" s="78" t="str">
        <f ca="1">IF(PaymentSchedule3[[#This Row],[Payment Number]]&lt;&gt;"",PaymentSchedule3[[#This Row],[Total
Payment]]-PaymentSchedule3[[#This Row],[Interest]],"")</f>
        <v/>
      </c>
      <c r="I371" s="80" t="str">
        <f ca="1">IF(PaymentSchedule3[[#This Row],[Payment Number]]&lt;&gt;"",PaymentSchedule3[[#This Row],[Beginning
Balance]]*(InterestRate/PaymentsPerYear),"")</f>
        <v/>
      </c>
      <c r="J371" s="78" t="str">
        <f ca="1">IF(PaymentSchedule3[[#This Row],[Payment Number]]&lt;&gt;"",IF(PaymentSchedule3[[#This Row],[Scheduled Payment]]+PaymentSchedule3[[#This Row],[Extra
Payment]]&lt;=PaymentSchedule3[[#This Row],[Beginning
Balance]],PaymentSchedule3[[#This Row],[Beginning
Balance]]-PaymentSchedule3[[#This Row],[Principal]],0),"")</f>
        <v/>
      </c>
      <c r="K371" s="80" t="str">
        <f ca="1">IF(PaymentSchedule3[[#This Row],[Payment Number]]&lt;&gt;"",SUM(INDEX(PaymentSchedule3[Interest],1,1):PaymentSchedule3[[#This Row],[Interest]]),"")</f>
        <v/>
      </c>
    </row>
    <row r="372" spans="2:11" ht="18" customHeight="1">
      <c r="B372" s="76" t="str">
        <f ca="1">IF(LoanIsGood,IF(ROW()-ROW(PaymentSchedule3[[#Headers],[Payment Number]])&gt;ScheduledNumberOfPayments,"",ROW()-ROW(PaymentSchedule3[[#Headers],[Payment Number]])),"")</f>
        <v/>
      </c>
      <c r="C372" s="77" t="str">
        <f ca="1">IF(PaymentSchedule3[[#This Row],[Payment Number]]&lt;&gt;"",EOMONTH(LoanStartDate,ROW(PaymentSchedule3[[#This Row],[Payment Number]])-ROW(PaymentSchedule3[[#Headers],[Payment Number]])-2)+DAY(LoanStartDate),"")</f>
        <v/>
      </c>
      <c r="D372" s="78" t="str">
        <f ca="1">IF(PaymentSchedule3[[#This Row],[Payment Number]]&lt;&gt;"",IF(ROW()-ROW(PaymentSchedule3[[#Headers],[Beginning
Balance]])=1,LoanAmount,INDEX(PaymentSchedule3[Ending
Balance],ROW()-ROW(PaymentSchedule3[[#Headers],[Beginning
Balance]])-1)),"")</f>
        <v/>
      </c>
      <c r="E372" s="79" t="str">
        <f ca="1">IF(PaymentSchedule3[[#This Row],[Payment Number]]&lt;&gt;"",ScheduledPayment,"")</f>
        <v/>
      </c>
      <c r="F372"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72"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72" s="78" t="str">
        <f ca="1">IF(PaymentSchedule3[[#This Row],[Payment Number]]&lt;&gt;"",PaymentSchedule3[[#This Row],[Total
Payment]]-PaymentSchedule3[[#This Row],[Interest]],"")</f>
        <v/>
      </c>
      <c r="I372" s="80" t="str">
        <f ca="1">IF(PaymentSchedule3[[#This Row],[Payment Number]]&lt;&gt;"",PaymentSchedule3[[#This Row],[Beginning
Balance]]*(InterestRate/PaymentsPerYear),"")</f>
        <v/>
      </c>
      <c r="J372" s="78" t="str">
        <f ca="1">IF(PaymentSchedule3[[#This Row],[Payment Number]]&lt;&gt;"",IF(PaymentSchedule3[[#This Row],[Scheduled Payment]]+PaymentSchedule3[[#This Row],[Extra
Payment]]&lt;=PaymentSchedule3[[#This Row],[Beginning
Balance]],PaymentSchedule3[[#This Row],[Beginning
Balance]]-PaymentSchedule3[[#This Row],[Principal]],0),"")</f>
        <v/>
      </c>
      <c r="K372" s="80" t="str">
        <f ca="1">IF(PaymentSchedule3[[#This Row],[Payment Number]]&lt;&gt;"",SUM(INDEX(PaymentSchedule3[Interest],1,1):PaymentSchedule3[[#This Row],[Interest]]),"")</f>
        <v/>
      </c>
    </row>
    <row r="373" spans="2:11" ht="18" customHeight="1">
      <c r="B373" s="76" t="str">
        <f ca="1">IF(LoanIsGood,IF(ROW()-ROW(PaymentSchedule3[[#Headers],[Payment Number]])&gt;ScheduledNumberOfPayments,"",ROW()-ROW(PaymentSchedule3[[#Headers],[Payment Number]])),"")</f>
        <v/>
      </c>
      <c r="C373" s="77" t="str">
        <f ca="1">IF(PaymentSchedule3[[#This Row],[Payment Number]]&lt;&gt;"",EOMONTH(LoanStartDate,ROW(PaymentSchedule3[[#This Row],[Payment Number]])-ROW(PaymentSchedule3[[#Headers],[Payment Number]])-2)+DAY(LoanStartDate),"")</f>
        <v/>
      </c>
      <c r="D373" s="78" t="str">
        <f ca="1">IF(PaymentSchedule3[[#This Row],[Payment Number]]&lt;&gt;"",IF(ROW()-ROW(PaymentSchedule3[[#Headers],[Beginning
Balance]])=1,LoanAmount,INDEX(PaymentSchedule3[Ending
Balance],ROW()-ROW(PaymentSchedule3[[#Headers],[Beginning
Balance]])-1)),"")</f>
        <v/>
      </c>
      <c r="E373" s="79" t="str">
        <f ca="1">IF(PaymentSchedule3[[#This Row],[Payment Number]]&lt;&gt;"",ScheduledPayment,"")</f>
        <v/>
      </c>
      <c r="F373"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73"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73" s="78" t="str">
        <f ca="1">IF(PaymentSchedule3[[#This Row],[Payment Number]]&lt;&gt;"",PaymentSchedule3[[#This Row],[Total
Payment]]-PaymentSchedule3[[#This Row],[Interest]],"")</f>
        <v/>
      </c>
      <c r="I373" s="80" t="str">
        <f ca="1">IF(PaymentSchedule3[[#This Row],[Payment Number]]&lt;&gt;"",PaymentSchedule3[[#This Row],[Beginning
Balance]]*(InterestRate/PaymentsPerYear),"")</f>
        <v/>
      </c>
      <c r="J373" s="78" t="str">
        <f ca="1">IF(PaymentSchedule3[[#This Row],[Payment Number]]&lt;&gt;"",IF(PaymentSchedule3[[#This Row],[Scheduled Payment]]+PaymentSchedule3[[#This Row],[Extra
Payment]]&lt;=PaymentSchedule3[[#This Row],[Beginning
Balance]],PaymentSchedule3[[#This Row],[Beginning
Balance]]-PaymentSchedule3[[#This Row],[Principal]],0),"")</f>
        <v/>
      </c>
      <c r="K373" s="80" t="str">
        <f ca="1">IF(PaymentSchedule3[[#This Row],[Payment Number]]&lt;&gt;"",SUM(INDEX(PaymentSchedule3[Interest],1,1):PaymentSchedule3[[#This Row],[Interest]]),"")</f>
        <v/>
      </c>
    </row>
    <row r="374" spans="2:11" ht="18" customHeight="1">
      <c r="B374" s="76" t="str">
        <f ca="1">IF(LoanIsGood,IF(ROW()-ROW(PaymentSchedule3[[#Headers],[Payment Number]])&gt;ScheduledNumberOfPayments,"",ROW()-ROW(PaymentSchedule3[[#Headers],[Payment Number]])),"")</f>
        <v/>
      </c>
      <c r="C374" s="77" t="str">
        <f ca="1">IF(PaymentSchedule3[[#This Row],[Payment Number]]&lt;&gt;"",EOMONTH(LoanStartDate,ROW(PaymentSchedule3[[#This Row],[Payment Number]])-ROW(PaymentSchedule3[[#Headers],[Payment Number]])-2)+DAY(LoanStartDate),"")</f>
        <v/>
      </c>
      <c r="D374" s="78" t="str">
        <f ca="1">IF(PaymentSchedule3[[#This Row],[Payment Number]]&lt;&gt;"",IF(ROW()-ROW(PaymentSchedule3[[#Headers],[Beginning
Balance]])=1,LoanAmount,INDEX(PaymentSchedule3[Ending
Balance],ROW()-ROW(PaymentSchedule3[[#Headers],[Beginning
Balance]])-1)),"")</f>
        <v/>
      </c>
      <c r="E374" s="79" t="str">
        <f ca="1">IF(PaymentSchedule3[[#This Row],[Payment Number]]&lt;&gt;"",ScheduledPayment,"")</f>
        <v/>
      </c>
      <c r="F374"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74"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74" s="78" t="str">
        <f ca="1">IF(PaymentSchedule3[[#This Row],[Payment Number]]&lt;&gt;"",PaymentSchedule3[[#This Row],[Total
Payment]]-PaymentSchedule3[[#This Row],[Interest]],"")</f>
        <v/>
      </c>
      <c r="I374" s="80" t="str">
        <f ca="1">IF(PaymentSchedule3[[#This Row],[Payment Number]]&lt;&gt;"",PaymentSchedule3[[#This Row],[Beginning
Balance]]*(InterestRate/PaymentsPerYear),"")</f>
        <v/>
      </c>
      <c r="J374" s="78" t="str">
        <f ca="1">IF(PaymentSchedule3[[#This Row],[Payment Number]]&lt;&gt;"",IF(PaymentSchedule3[[#This Row],[Scheduled Payment]]+PaymentSchedule3[[#This Row],[Extra
Payment]]&lt;=PaymentSchedule3[[#This Row],[Beginning
Balance]],PaymentSchedule3[[#This Row],[Beginning
Balance]]-PaymentSchedule3[[#This Row],[Principal]],0),"")</f>
        <v/>
      </c>
      <c r="K374" s="80" t="str">
        <f ca="1">IF(PaymentSchedule3[[#This Row],[Payment Number]]&lt;&gt;"",SUM(INDEX(PaymentSchedule3[Interest],1,1):PaymentSchedule3[[#This Row],[Interest]]),"")</f>
        <v/>
      </c>
    </row>
    <row r="375" spans="2:11" ht="18" customHeight="1">
      <c r="B375" s="76" t="str">
        <f ca="1">IF(LoanIsGood,IF(ROW()-ROW(PaymentSchedule3[[#Headers],[Payment Number]])&gt;ScheduledNumberOfPayments,"",ROW()-ROW(PaymentSchedule3[[#Headers],[Payment Number]])),"")</f>
        <v/>
      </c>
      <c r="C375" s="77" t="str">
        <f ca="1">IF(PaymentSchedule3[[#This Row],[Payment Number]]&lt;&gt;"",EOMONTH(LoanStartDate,ROW(PaymentSchedule3[[#This Row],[Payment Number]])-ROW(PaymentSchedule3[[#Headers],[Payment Number]])-2)+DAY(LoanStartDate),"")</f>
        <v/>
      </c>
      <c r="D375" s="78" t="str">
        <f ca="1">IF(PaymentSchedule3[[#This Row],[Payment Number]]&lt;&gt;"",IF(ROW()-ROW(PaymentSchedule3[[#Headers],[Beginning
Balance]])=1,LoanAmount,INDEX(PaymentSchedule3[Ending
Balance],ROW()-ROW(PaymentSchedule3[[#Headers],[Beginning
Balance]])-1)),"")</f>
        <v/>
      </c>
      <c r="E375" s="79" t="str">
        <f ca="1">IF(PaymentSchedule3[[#This Row],[Payment Number]]&lt;&gt;"",ScheduledPayment,"")</f>
        <v/>
      </c>
      <c r="F375"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75"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75" s="78" t="str">
        <f ca="1">IF(PaymentSchedule3[[#This Row],[Payment Number]]&lt;&gt;"",PaymentSchedule3[[#This Row],[Total
Payment]]-PaymentSchedule3[[#This Row],[Interest]],"")</f>
        <v/>
      </c>
      <c r="I375" s="80" t="str">
        <f ca="1">IF(PaymentSchedule3[[#This Row],[Payment Number]]&lt;&gt;"",PaymentSchedule3[[#This Row],[Beginning
Balance]]*(InterestRate/PaymentsPerYear),"")</f>
        <v/>
      </c>
      <c r="J375" s="78" t="str">
        <f ca="1">IF(PaymentSchedule3[[#This Row],[Payment Number]]&lt;&gt;"",IF(PaymentSchedule3[[#This Row],[Scheduled Payment]]+PaymentSchedule3[[#This Row],[Extra
Payment]]&lt;=PaymentSchedule3[[#This Row],[Beginning
Balance]],PaymentSchedule3[[#This Row],[Beginning
Balance]]-PaymentSchedule3[[#This Row],[Principal]],0),"")</f>
        <v/>
      </c>
      <c r="K375" s="80" t="str">
        <f ca="1">IF(PaymentSchedule3[[#This Row],[Payment Number]]&lt;&gt;"",SUM(INDEX(PaymentSchedule3[Interest],1,1):PaymentSchedule3[[#This Row],[Interest]]),"")</f>
        <v/>
      </c>
    </row>
    <row r="376" spans="2:11" ht="18" customHeight="1">
      <c r="B376" s="76" t="str">
        <f ca="1">IF(LoanIsGood,IF(ROW()-ROW(PaymentSchedule3[[#Headers],[Payment Number]])&gt;ScheduledNumberOfPayments,"",ROW()-ROW(PaymentSchedule3[[#Headers],[Payment Number]])),"")</f>
        <v/>
      </c>
      <c r="C376" s="77" t="str">
        <f ca="1">IF(PaymentSchedule3[[#This Row],[Payment Number]]&lt;&gt;"",EOMONTH(LoanStartDate,ROW(PaymentSchedule3[[#This Row],[Payment Number]])-ROW(PaymentSchedule3[[#Headers],[Payment Number]])-2)+DAY(LoanStartDate),"")</f>
        <v/>
      </c>
      <c r="D376" s="78" t="str">
        <f ca="1">IF(PaymentSchedule3[[#This Row],[Payment Number]]&lt;&gt;"",IF(ROW()-ROW(PaymentSchedule3[[#Headers],[Beginning
Balance]])=1,LoanAmount,INDEX(PaymentSchedule3[Ending
Balance],ROW()-ROW(PaymentSchedule3[[#Headers],[Beginning
Balance]])-1)),"")</f>
        <v/>
      </c>
      <c r="E376" s="79" t="str">
        <f ca="1">IF(PaymentSchedule3[[#This Row],[Payment Number]]&lt;&gt;"",ScheduledPayment,"")</f>
        <v/>
      </c>
      <c r="F376"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76"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76" s="78" t="str">
        <f ca="1">IF(PaymentSchedule3[[#This Row],[Payment Number]]&lt;&gt;"",PaymentSchedule3[[#This Row],[Total
Payment]]-PaymentSchedule3[[#This Row],[Interest]],"")</f>
        <v/>
      </c>
      <c r="I376" s="80" t="str">
        <f ca="1">IF(PaymentSchedule3[[#This Row],[Payment Number]]&lt;&gt;"",PaymentSchedule3[[#This Row],[Beginning
Balance]]*(InterestRate/PaymentsPerYear),"")</f>
        <v/>
      </c>
      <c r="J376" s="78" t="str">
        <f ca="1">IF(PaymentSchedule3[[#This Row],[Payment Number]]&lt;&gt;"",IF(PaymentSchedule3[[#This Row],[Scheduled Payment]]+PaymentSchedule3[[#This Row],[Extra
Payment]]&lt;=PaymentSchedule3[[#This Row],[Beginning
Balance]],PaymentSchedule3[[#This Row],[Beginning
Balance]]-PaymentSchedule3[[#This Row],[Principal]],0),"")</f>
        <v/>
      </c>
      <c r="K376" s="80" t="str">
        <f ca="1">IF(PaymentSchedule3[[#This Row],[Payment Number]]&lt;&gt;"",SUM(INDEX(PaymentSchedule3[Interest],1,1):PaymentSchedule3[[#This Row],[Interest]]),"")</f>
        <v/>
      </c>
    </row>
    <row r="377" spans="2:11" ht="18" customHeight="1">
      <c r="B377" s="76" t="str">
        <f ca="1">IF(LoanIsGood,IF(ROW()-ROW(PaymentSchedule3[[#Headers],[Payment Number]])&gt;ScheduledNumberOfPayments,"",ROW()-ROW(PaymentSchedule3[[#Headers],[Payment Number]])),"")</f>
        <v/>
      </c>
      <c r="C377" s="77" t="str">
        <f ca="1">IF(PaymentSchedule3[[#This Row],[Payment Number]]&lt;&gt;"",EOMONTH(LoanStartDate,ROW(PaymentSchedule3[[#This Row],[Payment Number]])-ROW(PaymentSchedule3[[#Headers],[Payment Number]])-2)+DAY(LoanStartDate),"")</f>
        <v/>
      </c>
      <c r="D377" s="78" t="str">
        <f ca="1">IF(PaymentSchedule3[[#This Row],[Payment Number]]&lt;&gt;"",IF(ROW()-ROW(PaymentSchedule3[[#Headers],[Beginning
Balance]])=1,LoanAmount,INDEX(PaymentSchedule3[Ending
Balance],ROW()-ROW(PaymentSchedule3[[#Headers],[Beginning
Balance]])-1)),"")</f>
        <v/>
      </c>
      <c r="E377" s="79" t="str">
        <f ca="1">IF(PaymentSchedule3[[#This Row],[Payment Number]]&lt;&gt;"",ScheduledPayment,"")</f>
        <v/>
      </c>
      <c r="F377"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77"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77" s="78" t="str">
        <f ca="1">IF(PaymentSchedule3[[#This Row],[Payment Number]]&lt;&gt;"",PaymentSchedule3[[#This Row],[Total
Payment]]-PaymentSchedule3[[#This Row],[Interest]],"")</f>
        <v/>
      </c>
      <c r="I377" s="80" t="str">
        <f ca="1">IF(PaymentSchedule3[[#This Row],[Payment Number]]&lt;&gt;"",PaymentSchedule3[[#This Row],[Beginning
Balance]]*(InterestRate/PaymentsPerYear),"")</f>
        <v/>
      </c>
      <c r="J377" s="78" t="str">
        <f ca="1">IF(PaymentSchedule3[[#This Row],[Payment Number]]&lt;&gt;"",IF(PaymentSchedule3[[#This Row],[Scheduled Payment]]+PaymentSchedule3[[#This Row],[Extra
Payment]]&lt;=PaymentSchedule3[[#This Row],[Beginning
Balance]],PaymentSchedule3[[#This Row],[Beginning
Balance]]-PaymentSchedule3[[#This Row],[Principal]],0),"")</f>
        <v/>
      </c>
      <c r="K377" s="80" t="str">
        <f ca="1">IF(PaymentSchedule3[[#This Row],[Payment Number]]&lt;&gt;"",SUM(INDEX(PaymentSchedule3[Interest],1,1):PaymentSchedule3[[#This Row],[Interest]]),"")</f>
        <v/>
      </c>
    </row>
    <row r="378" spans="2:11" ht="18" customHeight="1">
      <c r="B378" s="76" t="str">
        <f ca="1">IF(LoanIsGood,IF(ROW()-ROW(PaymentSchedule3[[#Headers],[Payment Number]])&gt;ScheduledNumberOfPayments,"",ROW()-ROW(PaymentSchedule3[[#Headers],[Payment Number]])),"")</f>
        <v/>
      </c>
      <c r="C378" s="77" t="str">
        <f ca="1">IF(PaymentSchedule3[[#This Row],[Payment Number]]&lt;&gt;"",EOMONTH(LoanStartDate,ROW(PaymentSchedule3[[#This Row],[Payment Number]])-ROW(PaymentSchedule3[[#Headers],[Payment Number]])-2)+DAY(LoanStartDate),"")</f>
        <v/>
      </c>
      <c r="D378" s="78" t="str">
        <f ca="1">IF(PaymentSchedule3[[#This Row],[Payment Number]]&lt;&gt;"",IF(ROW()-ROW(PaymentSchedule3[[#Headers],[Beginning
Balance]])=1,LoanAmount,INDEX(PaymentSchedule3[Ending
Balance],ROW()-ROW(PaymentSchedule3[[#Headers],[Beginning
Balance]])-1)),"")</f>
        <v/>
      </c>
      <c r="E378" s="79" t="str">
        <f ca="1">IF(PaymentSchedule3[[#This Row],[Payment Number]]&lt;&gt;"",ScheduledPayment,"")</f>
        <v/>
      </c>
      <c r="F378"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78"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78" s="78" t="str">
        <f ca="1">IF(PaymentSchedule3[[#This Row],[Payment Number]]&lt;&gt;"",PaymentSchedule3[[#This Row],[Total
Payment]]-PaymentSchedule3[[#This Row],[Interest]],"")</f>
        <v/>
      </c>
      <c r="I378" s="80" t="str">
        <f ca="1">IF(PaymentSchedule3[[#This Row],[Payment Number]]&lt;&gt;"",PaymentSchedule3[[#This Row],[Beginning
Balance]]*(InterestRate/PaymentsPerYear),"")</f>
        <v/>
      </c>
      <c r="J378" s="78" t="str">
        <f ca="1">IF(PaymentSchedule3[[#This Row],[Payment Number]]&lt;&gt;"",IF(PaymentSchedule3[[#This Row],[Scheduled Payment]]+PaymentSchedule3[[#This Row],[Extra
Payment]]&lt;=PaymentSchedule3[[#This Row],[Beginning
Balance]],PaymentSchedule3[[#This Row],[Beginning
Balance]]-PaymentSchedule3[[#This Row],[Principal]],0),"")</f>
        <v/>
      </c>
      <c r="K378" s="80" t="str">
        <f ca="1">IF(PaymentSchedule3[[#This Row],[Payment Number]]&lt;&gt;"",SUM(INDEX(PaymentSchedule3[Interest],1,1):PaymentSchedule3[[#This Row],[Interest]]),"")</f>
        <v/>
      </c>
    </row>
    <row r="379" spans="2:11" ht="18" customHeight="1">
      <c r="B379" s="76" t="str">
        <f ca="1">IF(LoanIsGood,IF(ROW()-ROW(PaymentSchedule3[[#Headers],[Payment Number]])&gt;ScheduledNumberOfPayments,"",ROW()-ROW(PaymentSchedule3[[#Headers],[Payment Number]])),"")</f>
        <v/>
      </c>
      <c r="C379" s="77" t="str">
        <f ca="1">IF(PaymentSchedule3[[#This Row],[Payment Number]]&lt;&gt;"",EOMONTH(LoanStartDate,ROW(PaymentSchedule3[[#This Row],[Payment Number]])-ROW(PaymentSchedule3[[#Headers],[Payment Number]])-2)+DAY(LoanStartDate),"")</f>
        <v/>
      </c>
      <c r="D379" s="78" t="str">
        <f ca="1">IF(PaymentSchedule3[[#This Row],[Payment Number]]&lt;&gt;"",IF(ROW()-ROW(PaymentSchedule3[[#Headers],[Beginning
Balance]])=1,LoanAmount,INDEX(PaymentSchedule3[Ending
Balance],ROW()-ROW(PaymentSchedule3[[#Headers],[Beginning
Balance]])-1)),"")</f>
        <v/>
      </c>
      <c r="E379" s="79" t="str">
        <f ca="1">IF(PaymentSchedule3[[#This Row],[Payment Number]]&lt;&gt;"",ScheduledPayment,"")</f>
        <v/>
      </c>
      <c r="F379"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79"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79" s="78" t="str">
        <f ca="1">IF(PaymentSchedule3[[#This Row],[Payment Number]]&lt;&gt;"",PaymentSchedule3[[#This Row],[Total
Payment]]-PaymentSchedule3[[#This Row],[Interest]],"")</f>
        <v/>
      </c>
      <c r="I379" s="80" t="str">
        <f ca="1">IF(PaymentSchedule3[[#This Row],[Payment Number]]&lt;&gt;"",PaymentSchedule3[[#This Row],[Beginning
Balance]]*(InterestRate/PaymentsPerYear),"")</f>
        <v/>
      </c>
      <c r="J379" s="78" t="str">
        <f ca="1">IF(PaymentSchedule3[[#This Row],[Payment Number]]&lt;&gt;"",IF(PaymentSchedule3[[#This Row],[Scheduled Payment]]+PaymentSchedule3[[#This Row],[Extra
Payment]]&lt;=PaymentSchedule3[[#This Row],[Beginning
Balance]],PaymentSchedule3[[#This Row],[Beginning
Balance]]-PaymentSchedule3[[#This Row],[Principal]],0),"")</f>
        <v/>
      </c>
      <c r="K379" s="80" t="str">
        <f ca="1">IF(PaymentSchedule3[[#This Row],[Payment Number]]&lt;&gt;"",SUM(INDEX(PaymentSchedule3[Interest],1,1):PaymentSchedule3[[#This Row],[Interest]]),"")</f>
        <v/>
      </c>
    </row>
    <row r="380" spans="2:11" ht="18" customHeight="1">
      <c r="B380" s="76" t="str">
        <f ca="1">IF(LoanIsGood,IF(ROW()-ROW(PaymentSchedule3[[#Headers],[Payment Number]])&gt;ScheduledNumberOfPayments,"",ROW()-ROW(PaymentSchedule3[[#Headers],[Payment Number]])),"")</f>
        <v/>
      </c>
      <c r="C380" s="77" t="str">
        <f ca="1">IF(PaymentSchedule3[[#This Row],[Payment Number]]&lt;&gt;"",EOMONTH(LoanStartDate,ROW(PaymentSchedule3[[#This Row],[Payment Number]])-ROW(PaymentSchedule3[[#Headers],[Payment Number]])-2)+DAY(LoanStartDate),"")</f>
        <v/>
      </c>
      <c r="D380" s="78" t="str">
        <f ca="1">IF(PaymentSchedule3[[#This Row],[Payment Number]]&lt;&gt;"",IF(ROW()-ROW(PaymentSchedule3[[#Headers],[Beginning
Balance]])=1,LoanAmount,INDEX(PaymentSchedule3[Ending
Balance],ROW()-ROW(PaymentSchedule3[[#Headers],[Beginning
Balance]])-1)),"")</f>
        <v/>
      </c>
      <c r="E380" s="79" t="str">
        <f ca="1">IF(PaymentSchedule3[[#This Row],[Payment Number]]&lt;&gt;"",ScheduledPayment,"")</f>
        <v/>
      </c>
      <c r="F380"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80"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80" s="78" t="str">
        <f ca="1">IF(PaymentSchedule3[[#This Row],[Payment Number]]&lt;&gt;"",PaymentSchedule3[[#This Row],[Total
Payment]]-PaymentSchedule3[[#This Row],[Interest]],"")</f>
        <v/>
      </c>
      <c r="I380" s="80" t="str">
        <f ca="1">IF(PaymentSchedule3[[#This Row],[Payment Number]]&lt;&gt;"",PaymentSchedule3[[#This Row],[Beginning
Balance]]*(InterestRate/PaymentsPerYear),"")</f>
        <v/>
      </c>
      <c r="J380" s="78" t="str">
        <f ca="1">IF(PaymentSchedule3[[#This Row],[Payment Number]]&lt;&gt;"",IF(PaymentSchedule3[[#This Row],[Scheduled Payment]]+PaymentSchedule3[[#This Row],[Extra
Payment]]&lt;=PaymentSchedule3[[#This Row],[Beginning
Balance]],PaymentSchedule3[[#This Row],[Beginning
Balance]]-PaymentSchedule3[[#This Row],[Principal]],0),"")</f>
        <v/>
      </c>
      <c r="K380" s="80" t="str">
        <f ca="1">IF(PaymentSchedule3[[#This Row],[Payment Number]]&lt;&gt;"",SUM(INDEX(PaymentSchedule3[Interest],1,1):PaymentSchedule3[[#This Row],[Interest]]),"")</f>
        <v/>
      </c>
    </row>
    <row r="381" spans="2:11" ht="18" customHeight="1">
      <c r="B381" s="76" t="str">
        <f ca="1">IF(LoanIsGood,IF(ROW()-ROW(PaymentSchedule3[[#Headers],[Payment Number]])&gt;ScheduledNumberOfPayments,"",ROW()-ROW(PaymentSchedule3[[#Headers],[Payment Number]])),"")</f>
        <v/>
      </c>
      <c r="C381" s="77" t="str">
        <f ca="1">IF(PaymentSchedule3[[#This Row],[Payment Number]]&lt;&gt;"",EOMONTH(LoanStartDate,ROW(PaymentSchedule3[[#This Row],[Payment Number]])-ROW(PaymentSchedule3[[#Headers],[Payment Number]])-2)+DAY(LoanStartDate),"")</f>
        <v/>
      </c>
      <c r="D381" s="78" t="str">
        <f ca="1">IF(PaymentSchedule3[[#This Row],[Payment Number]]&lt;&gt;"",IF(ROW()-ROW(PaymentSchedule3[[#Headers],[Beginning
Balance]])=1,LoanAmount,INDEX(PaymentSchedule3[Ending
Balance],ROW()-ROW(PaymentSchedule3[[#Headers],[Beginning
Balance]])-1)),"")</f>
        <v/>
      </c>
      <c r="E381" s="79" t="str">
        <f ca="1">IF(PaymentSchedule3[[#This Row],[Payment Number]]&lt;&gt;"",ScheduledPayment,"")</f>
        <v/>
      </c>
      <c r="F381"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81"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81" s="78" t="str">
        <f ca="1">IF(PaymentSchedule3[[#This Row],[Payment Number]]&lt;&gt;"",PaymentSchedule3[[#This Row],[Total
Payment]]-PaymentSchedule3[[#This Row],[Interest]],"")</f>
        <v/>
      </c>
      <c r="I381" s="80" t="str">
        <f ca="1">IF(PaymentSchedule3[[#This Row],[Payment Number]]&lt;&gt;"",PaymentSchedule3[[#This Row],[Beginning
Balance]]*(InterestRate/PaymentsPerYear),"")</f>
        <v/>
      </c>
      <c r="J381" s="78" t="str">
        <f ca="1">IF(PaymentSchedule3[[#This Row],[Payment Number]]&lt;&gt;"",IF(PaymentSchedule3[[#This Row],[Scheduled Payment]]+PaymentSchedule3[[#This Row],[Extra
Payment]]&lt;=PaymentSchedule3[[#This Row],[Beginning
Balance]],PaymentSchedule3[[#This Row],[Beginning
Balance]]-PaymentSchedule3[[#This Row],[Principal]],0),"")</f>
        <v/>
      </c>
      <c r="K381" s="80" t="str">
        <f ca="1">IF(PaymentSchedule3[[#This Row],[Payment Number]]&lt;&gt;"",SUM(INDEX(PaymentSchedule3[Interest],1,1):PaymentSchedule3[[#This Row],[Interest]]),"")</f>
        <v/>
      </c>
    </row>
    <row r="382" spans="2:11" ht="18" customHeight="1">
      <c r="B382" s="76" t="str">
        <f ca="1">IF(LoanIsGood,IF(ROW()-ROW(PaymentSchedule3[[#Headers],[Payment Number]])&gt;ScheduledNumberOfPayments,"",ROW()-ROW(PaymentSchedule3[[#Headers],[Payment Number]])),"")</f>
        <v/>
      </c>
      <c r="C382" s="77" t="str">
        <f ca="1">IF(PaymentSchedule3[[#This Row],[Payment Number]]&lt;&gt;"",EOMONTH(LoanStartDate,ROW(PaymentSchedule3[[#This Row],[Payment Number]])-ROW(PaymentSchedule3[[#Headers],[Payment Number]])-2)+DAY(LoanStartDate),"")</f>
        <v/>
      </c>
      <c r="D382" s="78" t="str">
        <f ca="1">IF(PaymentSchedule3[[#This Row],[Payment Number]]&lt;&gt;"",IF(ROW()-ROW(PaymentSchedule3[[#Headers],[Beginning
Balance]])=1,LoanAmount,INDEX(PaymentSchedule3[Ending
Balance],ROW()-ROW(PaymentSchedule3[[#Headers],[Beginning
Balance]])-1)),"")</f>
        <v/>
      </c>
      <c r="E382" s="79" t="str">
        <f ca="1">IF(PaymentSchedule3[[#This Row],[Payment Number]]&lt;&gt;"",ScheduledPayment,"")</f>
        <v/>
      </c>
      <c r="F382"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82"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82" s="78" t="str">
        <f ca="1">IF(PaymentSchedule3[[#This Row],[Payment Number]]&lt;&gt;"",PaymentSchedule3[[#This Row],[Total
Payment]]-PaymentSchedule3[[#This Row],[Interest]],"")</f>
        <v/>
      </c>
      <c r="I382" s="80" t="str">
        <f ca="1">IF(PaymentSchedule3[[#This Row],[Payment Number]]&lt;&gt;"",PaymentSchedule3[[#This Row],[Beginning
Balance]]*(InterestRate/PaymentsPerYear),"")</f>
        <v/>
      </c>
      <c r="J382" s="78" t="str">
        <f ca="1">IF(PaymentSchedule3[[#This Row],[Payment Number]]&lt;&gt;"",IF(PaymentSchedule3[[#This Row],[Scheduled Payment]]+PaymentSchedule3[[#This Row],[Extra
Payment]]&lt;=PaymentSchedule3[[#This Row],[Beginning
Balance]],PaymentSchedule3[[#This Row],[Beginning
Balance]]-PaymentSchedule3[[#This Row],[Principal]],0),"")</f>
        <v/>
      </c>
      <c r="K382" s="80" t="str">
        <f ca="1">IF(PaymentSchedule3[[#This Row],[Payment Number]]&lt;&gt;"",SUM(INDEX(PaymentSchedule3[Interest],1,1):PaymentSchedule3[[#This Row],[Interest]]),"")</f>
        <v/>
      </c>
    </row>
    <row r="383" spans="2:11" ht="18" customHeight="1">
      <c r="B383" s="76" t="str">
        <f ca="1">IF(LoanIsGood,IF(ROW()-ROW(PaymentSchedule3[[#Headers],[Payment Number]])&gt;ScheduledNumberOfPayments,"",ROW()-ROW(PaymentSchedule3[[#Headers],[Payment Number]])),"")</f>
        <v/>
      </c>
      <c r="C383" s="77" t="str">
        <f ca="1">IF(PaymentSchedule3[[#This Row],[Payment Number]]&lt;&gt;"",EOMONTH(LoanStartDate,ROW(PaymentSchedule3[[#This Row],[Payment Number]])-ROW(PaymentSchedule3[[#Headers],[Payment Number]])-2)+DAY(LoanStartDate),"")</f>
        <v/>
      </c>
      <c r="D383" s="78" t="str">
        <f ca="1">IF(PaymentSchedule3[[#This Row],[Payment Number]]&lt;&gt;"",IF(ROW()-ROW(PaymentSchedule3[[#Headers],[Beginning
Balance]])=1,LoanAmount,INDEX(PaymentSchedule3[Ending
Balance],ROW()-ROW(PaymentSchedule3[[#Headers],[Beginning
Balance]])-1)),"")</f>
        <v/>
      </c>
      <c r="E383" s="79" t="str">
        <f ca="1">IF(PaymentSchedule3[[#This Row],[Payment Number]]&lt;&gt;"",ScheduledPayment,"")</f>
        <v/>
      </c>
      <c r="F383"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83"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83" s="78" t="str">
        <f ca="1">IF(PaymentSchedule3[[#This Row],[Payment Number]]&lt;&gt;"",PaymentSchedule3[[#This Row],[Total
Payment]]-PaymentSchedule3[[#This Row],[Interest]],"")</f>
        <v/>
      </c>
      <c r="I383" s="80" t="str">
        <f ca="1">IF(PaymentSchedule3[[#This Row],[Payment Number]]&lt;&gt;"",PaymentSchedule3[[#This Row],[Beginning
Balance]]*(InterestRate/PaymentsPerYear),"")</f>
        <v/>
      </c>
      <c r="J383" s="78" t="str">
        <f ca="1">IF(PaymentSchedule3[[#This Row],[Payment Number]]&lt;&gt;"",IF(PaymentSchedule3[[#This Row],[Scheduled Payment]]+PaymentSchedule3[[#This Row],[Extra
Payment]]&lt;=PaymentSchedule3[[#This Row],[Beginning
Balance]],PaymentSchedule3[[#This Row],[Beginning
Balance]]-PaymentSchedule3[[#This Row],[Principal]],0),"")</f>
        <v/>
      </c>
      <c r="K383" s="80" t="str">
        <f ca="1">IF(PaymentSchedule3[[#This Row],[Payment Number]]&lt;&gt;"",SUM(INDEX(PaymentSchedule3[Interest],1,1):PaymentSchedule3[[#This Row],[Interest]]),"")</f>
        <v/>
      </c>
    </row>
    <row r="384" spans="2:11" ht="18" customHeight="1">
      <c r="B384" s="76" t="str">
        <f ca="1">IF(LoanIsGood,IF(ROW()-ROW(PaymentSchedule3[[#Headers],[Payment Number]])&gt;ScheduledNumberOfPayments,"",ROW()-ROW(PaymentSchedule3[[#Headers],[Payment Number]])),"")</f>
        <v/>
      </c>
      <c r="C384" s="77" t="str">
        <f ca="1">IF(PaymentSchedule3[[#This Row],[Payment Number]]&lt;&gt;"",EOMONTH(LoanStartDate,ROW(PaymentSchedule3[[#This Row],[Payment Number]])-ROW(PaymentSchedule3[[#Headers],[Payment Number]])-2)+DAY(LoanStartDate),"")</f>
        <v/>
      </c>
      <c r="D384" s="78" t="str">
        <f ca="1">IF(PaymentSchedule3[[#This Row],[Payment Number]]&lt;&gt;"",IF(ROW()-ROW(PaymentSchedule3[[#Headers],[Beginning
Balance]])=1,LoanAmount,INDEX(PaymentSchedule3[Ending
Balance],ROW()-ROW(PaymentSchedule3[[#Headers],[Beginning
Balance]])-1)),"")</f>
        <v/>
      </c>
      <c r="E384" s="79" t="str">
        <f ca="1">IF(PaymentSchedule3[[#This Row],[Payment Number]]&lt;&gt;"",ScheduledPayment,"")</f>
        <v/>
      </c>
      <c r="F384"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84"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84" s="78" t="str">
        <f ca="1">IF(PaymentSchedule3[[#This Row],[Payment Number]]&lt;&gt;"",PaymentSchedule3[[#This Row],[Total
Payment]]-PaymentSchedule3[[#This Row],[Interest]],"")</f>
        <v/>
      </c>
      <c r="I384" s="80" t="str">
        <f ca="1">IF(PaymentSchedule3[[#This Row],[Payment Number]]&lt;&gt;"",PaymentSchedule3[[#This Row],[Beginning
Balance]]*(InterestRate/PaymentsPerYear),"")</f>
        <v/>
      </c>
      <c r="J384" s="78" t="str">
        <f ca="1">IF(PaymentSchedule3[[#This Row],[Payment Number]]&lt;&gt;"",IF(PaymentSchedule3[[#This Row],[Scheduled Payment]]+PaymentSchedule3[[#This Row],[Extra
Payment]]&lt;=PaymentSchedule3[[#This Row],[Beginning
Balance]],PaymentSchedule3[[#This Row],[Beginning
Balance]]-PaymentSchedule3[[#This Row],[Principal]],0),"")</f>
        <v/>
      </c>
      <c r="K384" s="80" t="str">
        <f ca="1">IF(PaymentSchedule3[[#This Row],[Payment Number]]&lt;&gt;"",SUM(INDEX(PaymentSchedule3[Interest],1,1):PaymentSchedule3[[#This Row],[Interest]]),"")</f>
        <v/>
      </c>
    </row>
    <row r="385" spans="2:11" ht="18" customHeight="1">
      <c r="B385" s="76" t="str">
        <f ca="1">IF(LoanIsGood,IF(ROW()-ROW(PaymentSchedule3[[#Headers],[Payment Number]])&gt;ScheduledNumberOfPayments,"",ROW()-ROW(PaymentSchedule3[[#Headers],[Payment Number]])),"")</f>
        <v/>
      </c>
      <c r="C385" s="77" t="str">
        <f ca="1">IF(PaymentSchedule3[[#This Row],[Payment Number]]&lt;&gt;"",EOMONTH(LoanStartDate,ROW(PaymentSchedule3[[#This Row],[Payment Number]])-ROW(PaymentSchedule3[[#Headers],[Payment Number]])-2)+DAY(LoanStartDate),"")</f>
        <v/>
      </c>
      <c r="D385" s="78" t="str">
        <f ca="1">IF(PaymentSchedule3[[#This Row],[Payment Number]]&lt;&gt;"",IF(ROW()-ROW(PaymentSchedule3[[#Headers],[Beginning
Balance]])=1,LoanAmount,INDEX(PaymentSchedule3[Ending
Balance],ROW()-ROW(PaymentSchedule3[[#Headers],[Beginning
Balance]])-1)),"")</f>
        <v/>
      </c>
      <c r="E385" s="79" t="str">
        <f ca="1">IF(PaymentSchedule3[[#This Row],[Payment Number]]&lt;&gt;"",ScheduledPayment,"")</f>
        <v/>
      </c>
      <c r="F385"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85"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85" s="78" t="str">
        <f ca="1">IF(PaymentSchedule3[[#This Row],[Payment Number]]&lt;&gt;"",PaymentSchedule3[[#This Row],[Total
Payment]]-PaymentSchedule3[[#This Row],[Interest]],"")</f>
        <v/>
      </c>
      <c r="I385" s="80" t="str">
        <f ca="1">IF(PaymentSchedule3[[#This Row],[Payment Number]]&lt;&gt;"",PaymentSchedule3[[#This Row],[Beginning
Balance]]*(InterestRate/PaymentsPerYear),"")</f>
        <v/>
      </c>
      <c r="J385" s="78" t="str">
        <f ca="1">IF(PaymentSchedule3[[#This Row],[Payment Number]]&lt;&gt;"",IF(PaymentSchedule3[[#This Row],[Scheduled Payment]]+PaymentSchedule3[[#This Row],[Extra
Payment]]&lt;=PaymentSchedule3[[#This Row],[Beginning
Balance]],PaymentSchedule3[[#This Row],[Beginning
Balance]]-PaymentSchedule3[[#This Row],[Principal]],0),"")</f>
        <v/>
      </c>
      <c r="K385" s="80" t="str">
        <f ca="1">IF(PaymentSchedule3[[#This Row],[Payment Number]]&lt;&gt;"",SUM(INDEX(PaymentSchedule3[Interest],1,1):PaymentSchedule3[[#This Row],[Interest]]),"")</f>
        <v/>
      </c>
    </row>
    <row r="386" spans="2:11" ht="18" customHeight="1">
      <c r="B386" s="76" t="str">
        <f ca="1">IF(LoanIsGood,IF(ROW()-ROW(PaymentSchedule3[[#Headers],[Payment Number]])&gt;ScheduledNumberOfPayments,"",ROW()-ROW(PaymentSchedule3[[#Headers],[Payment Number]])),"")</f>
        <v/>
      </c>
      <c r="C386" s="77" t="str">
        <f ca="1">IF(PaymentSchedule3[[#This Row],[Payment Number]]&lt;&gt;"",EOMONTH(LoanStartDate,ROW(PaymentSchedule3[[#This Row],[Payment Number]])-ROW(PaymentSchedule3[[#Headers],[Payment Number]])-2)+DAY(LoanStartDate),"")</f>
        <v/>
      </c>
      <c r="D386" s="78" t="str">
        <f ca="1">IF(PaymentSchedule3[[#This Row],[Payment Number]]&lt;&gt;"",IF(ROW()-ROW(PaymentSchedule3[[#Headers],[Beginning
Balance]])=1,LoanAmount,INDEX(PaymentSchedule3[Ending
Balance],ROW()-ROW(PaymentSchedule3[[#Headers],[Beginning
Balance]])-1)),"")</f>
        <v/>
      </c>
      <c r="E386" s="79" t="str">
        <f ca="1">IF(PaymentSchedule3[[#This Row],[Payment Number]]&lt;&gt;"",ScheduledPayment,"")</f>
        <v/>
      </c>
      <c r="F386"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86"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86" s="78" t="str">
        <f ca="1">IF(PaymentSchedule3[[#This Row],[Payment Number]]&lt;&gt;"",PaymentSchedule3[[#This Row],[Total
Payment]]-PaymentSchedule3[[#This Row],[Interest]],"")</f>
        <v/>
      </c>
      <c r="I386" s="80" t="str">
        <f ca="1">IF(PaymentSchedule3[[#This Row],[Payment Number]]&lt;&gt;"",PaymentSchedule3[[#This Row],[Beginning
Balance]]*(InterestRate/PaymentsPerYear),"")</f>
        <v/>
      </c>
      <c r="J386" s="78" t="str">
        <f ca="1">IF(PaymentSchedule3[[#This Row],[Payment Number]]&lt;&gt;"",IF(PaymentSchedule3[[#This Row],[Scheduled Payment]]+PaymentSchedule3[[#This Row],[Extra
Payment]]&lt;=PaymentSchedule3[[#This Row],[Beginning
Balance]],PaymentSchedule3[[#This Row],[Beginning
Balance]]-PaymentSchedule3[[#This Row],[Principal]],0),"")</f>
        <v/>
      </c>
      <c r="K386" s="80" t="str">
        <f ca="1">IF(PaymentSchedule3[[#This Row],[Payment Number]]&lt;&gt;"",SUM(INDEX(PaymentSchedule3[Interest],1,1):PaymentSchedule3[[#This Row],[Interest]]),"")</f>
        <v/>
      </c>
    </row>
    <row r="387" spans="2:11" ht="18" customHeight="1">
      <c r="B387" s="76" t="str">
        <f ca="1">IF(LoanIsGood,IF(ROW()-ROW(PaymentSchedule3[[#Headers],[Payment Number]])&gt;ScheduledNumberOfPayments,"",ROW()-ROW(PaymentSchedule3[[#Headers],[Payment Number]])),"")</f>
        <v/>
      </c>
      <c r="C387" s="77" t="str">
        <f ca="1">IF(PaymentSchedule3[[#This Row],[Payment Number]]&lt;&gt;"",EOMONTH(LoanStartDate,ROW(PaymentSchedule3[[#This Row],[Payment Number]])-ROW(PaymentSchedule3[[#Headers],[Payment Number]])-2)+DAY(LoanStartDate),"")</f>
        <v/>
      </c>
      <c r="D387" s="78" t="str">
        <f ca="1">IF(PaymentSchedule3[[#This Row],[Payment Number]]&lt;&gt;"",IF(ROW()-ROW(PaymentSchedule3[[#Headers],[Beginning
Balance]])=1,LoanAmount,INDEX(PaymentSchedule3[Ending
Balance],ROW()-ROW(PaymentSchedule3[[#Headers],[Beginning
Balance]])-1)),"")</f>
        <v/>
      </c>
      <c r="E387" s="79" t="str">
        <f ca="1">IF(PaymentSchedule3[[#This Row],[Payment Number]]&lt;&gt;"",ScheduledPayment,"")</f>
        <v/>
      </c>
      <c r="F387"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87"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87" s="78" t="str">
        <f ca="1">IF(PaymentSchedule3[[#This Row],[Payment Number]]&lt;&gt;"",PaymentSchedule3[[#This Row],[Total
Payment]]-PaymentSchedule3[[#This Row],[Interest]],"")</f>
        <v/>
      </c>
      <c r="I387" s="80" t="str">
        <f ca="1">IF(PaymentSchedule3[[#This Row],[Payment Number]]&lt;&gt;"",PaymentSchedule3[[#This Row],[Beginning
Balance]]*(InterestRate/PaymentsPerYear),"")</f>
        <v/>
      </c>
      <c r="J387" s="78" t="str">
        <f ca="1">IF(PaymentSchedule3[[#This Row],[Payment Number]]&lt;&gt;"",IF(PaymentSchedule3[[#This Row],[Scheduled Payment]]+PaymentSchedule3[[#This Row],[Extra
Payment]]&lt;=PaymentSchedule3[[#This Row],[Beginning
Balance]],PaymentSchedule3[[#This Row],[Beginning
Balance]]-PaymentSchedule3[[#This Row],[Principal]],0),"")</f>
        <v/>
      </c>
      <c r="K387" s="80" t="str">
        <f ca="1">IF(PaymentSchedule3[[#This Row],[Payment Number]]&lt;&gt;"",SUM(INDEX(PaymentSchedule3[Interest],1,1):PaymentSchedule3[[#This Row],[Interest]]),"")</f>
        <v/>
      </c>
    </row>
    <row r="388" spans="2:11" ht="18" customHeight="1">
      <c r="B388" s="76" t="str">
        <f ca="1">IF(LoanIsGood,IF(ROW()-ROW(PaymentSchedule3[[#Headers],[Payment Number]])&gt;ScheduledNumberOfPayments,"",ROW()-ROW(PaymentSchedule3[[#Headers],[Payment Number]])),"")</f>
        <v/>
      </c>
      <c r="C388" s="77" t="str">
        <f ca="1">IF(PaymentSchedule3[[#This Row],[Payment Number]]&lt;&gt;"",EOMONTH(LoanStartDate,ROW(PaymentSchedule3[[#This Row],[Payment Number]])-ROW(PaymentSchedule3[[#Headers],[Payment Number]])-2)+DAY(LoanStartDate),"")</f>
        <v/>
      </c>
      <c r="D388" s="78" t="str">
        <f ca="1">IF(PaymentSchedule3[[#This Row],[Payment Number]]&lt;&gt;"",IF(ROW()-ROW(PaymentSchedule3[[#Headers],[Beginning
Balance]])=1,LoanAmount,INDEX(PaymentSchedule3[Ending
Balance],ROW()-ROW(PaymentSchedule3[[#Headers],[Beginning
Balance]])-1)),"")</f>
        <v/>
      </c>
      <c r="E388" s="79" t="str">
        <f ca="1">IF(PaymentSchedule3[[#This Row],[Payment Number]]&lt;&gt;"",ScheduledPayment,"")</f>
        <v/>
      </c>
      <c r="F388"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88"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88" s="78" t="str">
        <f ca="1">IF(PaymentSchedule3[[#This Row],[Payment Number]]&lt;&gt;"",PaymentSchedule3[[#This Row],[Total
Payment]]-PaymentSchedule3[[#This Row],[Interest]],"")</f>
        <v/>
      </c>
      <c r="I388" s="80" t="str">
        <f ca="1">IF(PaymentSchedule3[[#This Row],[Payment Number]]&lt;&gt;"",PaymentSchedule3[[#This Row],[Beginning
Balance]]*(InterestRate/PaymentsPerYear),"")</f>
        <v/>
      </c>
      <c r="J388" s="78" t="str">
        <f ca="1">IF(PaymentSchedule3[[#This Row],[Payment Number]]&lt;&gt;"",IF(PaymentSchedule3[[#This Row],[Scheduled Payment]]+PaymentSchedule3[[#This Row],[Extra
Payment]]&lt;=PaymentSchedule3[[#This Row],[Beginning
Balance]],PaymentSchedule3[[#This Row],[Beginning
Balance]]-PaymentSchedule3[[#This Row],[Principal]],0),"")</f>
        <v/>
      </c>
      <c r="K388" s="80" t="str">
        <f ca="1">IF(PaymentSchedule3[[#This Row],[Payment Number]]&lt;&gt;"",SUM(INDEX(PaymentSchedule3[Interest],1,1):PaymentSchedule3[[#This Row],[Interest]]),"")</f>
        <v/>
      </c>
    </row>
    <row r="389" spans="2:11" ht="18" customHeight="1">
      <c r="B389" s="76" t="str">
        <f ca="1">IF(LoanIsGood,IF(ROW()-ROW(PaymentSchedule3[[#Headers],[Payment Number]])&gt;ScheduledNumberOfPayments,"",ROW()-ROW(PaymentSchedule3[[#Headers],[Payment Number]])),"")</f>
        <v/>
      </c>
      <c r="C389" s="77" t="str">
        <f ca="1">IF(PaymentSchedule3[[#This Row],[Payment Number]]&lt;&gt;"",EOMONTH(LoanStartDate,ROW(PaymentSchedule3[[#This Row],[Payment Number]])-ROW(PaymentSchedule3[[#Headers],[Payment Number]])-2)+DAY(LoanStartDate),"")</f>
        <v/>
      </c>
      <c r="D389" s="78" t="str">
        <f ca="1">IF(PaymentSchedule3[[#This Row],[Payment Number]]&lt;&gt;"",IF(ROW()-ROW(PaymentSchedule3[[#Headers],[Beginning
Balance]])=1,LoanAmount,INDEX(PaymentSchedule3[Ending
Balance],ROW()-ROW(PaymentSchedule3[[#Headers],[Beginning
Balance]])-1)),"")</f>
        <v/>
      </c>
      <c r="E389" s="79" t="str">
        <f ca="1">IF(PaymentSchedule3[[#This Row],[Payment Number]]&lt;&gt;"",ScheduledPayment,"")</f>
        <v/>
      </c>
      <c r="F389"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89"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89" s="78" t="str">
        <f ca="1">IF(PaymentSchedule3[[#This Row],[Payment Number]]&lt;&gt;"",PaymentSchedule3[[#This Row],[Total
Payment]]-PaymentSchedule3[[#This Row],[Interest]],"")</f>
        <v/>
      </c>
      <c r="I389" s="80" t="str">
        <f ca="1">IF(PaymentSchedule3[[#This Row],[Payment Number]]&lt;&gt;"",PaymentSchedule3[[#This Row],[Beginning
Balance]]*(InterestRate/PaymentsPerYear),"")</f>
        <v/>
      </c>
      <c r="J389" s="78" t="str">
        <f ca="1">IF(PaymentSchedule3[[#This Row],[Payment Number]]&lt;&gt;"",IF(PaymentSchedule3[[#This Row],[Scheduled Payment]]+PaymentSchedule3[[#This Row],[Extra
Payment]]&lt;=PaymentSchedule3[[#This Row],[Beginning
Balance]],PaymentSchedule3[[#This Row],[Beginning
Balance]]-PaymentSchedule3[[#This Row],[Principal]],0),"")</f>
        <v/>
      </c>
      <c r="K389" s="80" t="str">
        <f ca="1">IF(PaymentSchedule3[[#This Row],[Payment Number]]&lt;&gt;"",SUM(INDEX(PaymentSchedule3[Interest],1,1):PaymentSchedule3[[#This Row],[Interest]]),"")</f>
        <v/>
      </c>
    </row>
    <row r="390" spans="2:11" ht="18" customHeight="1">
      <c r="B390" s="76" t="str">
        <f ca="1">IF(LoanIsGood,IF(ROW()-ROW(PaymentSchedule3[[#Headers],[Payment Number]])&gt;ScheduledNumberOfPayments,"",ROW()-ROW(PaymentSchedule3[[#Headers],[Payment Number]])),"")</f>
        <v/>
      </c>
      <c r="C390" s="77" t="str">
        <f ca="1">IF(PaymentSchedule3[[#This Row],[Payment Number]]&lt;&gt;"",EOMONTH(LoanStartDate,ROW(PaymentSchedule3[[#This Row],[Payment Number]])-ROW(PaymentSchedule3[[#Headers],[Payment Number]])-2)+DAY(LoanStartDate),"")</f>
        <v/>
      </c>
      <c r="D390" s="78" t="str">
        <f ca="1">IF(PaymentSchedule3[[#This Row],[Payment Number]]&lt;&gt;"",IF(ROW()-ROW(PaymentSchedule3[[#Headers],[Beginning
Balance]])=1,LoanAmount,INDEX(PaymentSchedule3[Ending
Balance],ROW()-ROW(PaymentSchedule3[[#Headers],[Beginning
Balance]])-1)),"")</f>
        <v/>
      </c>
      <c r="E390" s="79" t="str">
        <f ca="1">IF(PaymentSchedule3[[#This Row],[Payment Number]]&lt;&gt;"",ScheduledPayment,"")</f>
        <v/>
      </c>
      <c r="F390"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90"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90" s="78" t="str">
        <f ca="1">IF(PaymentSchedule3[[#This Row],[Payment Number]]&lt;&gt;"",PaymentSchedule3[[#This Row],[Total
Payment]]-PaymentSchedule3[[#This Row],[Interest]],"")</f>
        <v/>
      </c>
      <c r="I390" s="80" t="str">
        <f ca="1">IF(PaymentSchedule3[[#This Row],[Payment Number]]&lt;&gt;"",PaymentSchedule3[[#This Row],[Beginning
Balance]]*(InterestRate/PaymentsPerYear),"")</f>
        <v/>
      </c>
      <c r="J390" s="78" t="str">
        <f ca="1">IF(PaymentSchedule3[[#This Row],[Payment Number]]&lt;&gt;"",IF(PaymentSchedule3[[#This Row],[Scheduled Payment]]+PaymentSchedule3[[#This Row],[Extra
Payment]]&lt;=PaymentSchedule3[[#This Row],[Beginning
Balance]],PaymentSchedule3[[#This Row],[Beginning
Balance]]-PaymentSchedule3[[#This Row],[Principal]],0),"")</f>
        <v/>
      </c>
      <c r="K390" s="80" t="str">
        <f ca="1">IF(PaymentSchedule3[[#This Row],[Payment Number]]&lt;&gt;"",SUM(INDEX(PaymentSchedule3[Interest],1,1):PaymentSchedule3[[#This Row],[Interest]]),"")</f>
        <v/>
      </c>
    </row>
    <row r="391" spans="2:11" ht="18" customHeight="1">
      <c r="B391" s="76" t="str">
        <f ca="1">IF(LoanIsGood,IF(ROW()-ROW(PaymentSchedule3[[#Headers],[Payment Number]])&gt;ScheduledNumberOfPayments,"",ROW()-ROW(PaymentSchedule3[[#Headers],[Payment Number]])),"")</f>
        <v/>
      </c>
      <c r="C391" s="77" t="str">
        <f ca="1">IF(PaymentSchedule3[[#This Row],[Payment Number]]&lt;&gt;"",EOMONTH(LoanStartDate,ROW(PaymentSchedule3[[#This Row],[Payment Number]])-ROW(PaymentSchedule3[[#Headers],[Payment Number]])-2)+DAY(LoanStartDate),"")</f>
        <v/>
      </c>
      <c r="D391" s="78" t="str">
        <f ca="1">IF(PaymentSchedule3[[#This Row],[Payment Number]]&lt;&gt;"",IF(ROW()-ROW(PaymentSchedule3[[#Headers],[Beginning
Balance]])=1,LoanAmount,INDEX(PaymentSchedule3[Ending
Balance],ROW()-ROW(PaymentSchedule3[[#Headers],[Beginning
Balance]])-1)),"")</f>
        <v/>
      </c>
      <c r="E391" s="79" t="str">
        <f ca="1">IF(PaymentSchedule3[[#This Row],[Payment Number]]&lt;&gt;"",ScheduledPayment,"")</f>
        <v/>
      </c>
      <c r="F391"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91"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91" s="78" t="str">
        <f ca="1">IF(PaymentSchedule3[[#This Row],[Payment Number]]&lt;&gt;"",PaymentSchedule3[[#This Row],[Total
Payment]]-PaymentSchedule3[[#This Row],[Interest]],"")</f>
        <v/>
      </c>
      <c r="I391" s="80" t="str">
        <f ca="1">IF(PaymentSchedule3[[#This Row],[Payment Number]]&lt;&gt;"",PaymentSchedule3[[#This Row],[Beginning
Balance]]*(InterestRate/PaymentsPerYear),"")</f>
        <v/>
      </c>
      <c r="J391" s="78" t="str">
        <f ca="1">IF(PaymentSchedule3[[#This Row],[Payment Number]]&lt;&gt;"",IF(PaymentSchedule3[[#This Row],[Scheduled Payment]]+PaymentSchedule3[[#This Row],[Extra
Payment]]&lt;=PaymentSchedule3[[#This Row],[Beginning
Balance]],PaymentSchedule3[[#This Row],[Beginning
Balance]]-PaymentSchedule3[[#This Row],[Principal]],0),"")</f>
        <v/>
      </c>
      <c r="K391" s="80" t="str">
        <f ca="1">IF(PaymentSchedule3[[#This Row],[Payment Number]]&lt;&gt;"",SUM(INDEX(PaymentSchedule3[Interest],1,1):PaymentSchedule3[[#This Row],[Interest]]),"")</f>
        <v/>
      </c>
    </row>
    <row r="392" spans="2:11" ht="18" customHeight="1">
      <c r="B392" s="76" t="str">
        <f ca="1">IF(LoanIsGood,IF(ROW()-ROW(PaymentSchedule3[[#Headers],[Payment Number]])&gt;ScheduledNumberOfPayments,"",ROW()-ROW(PaymentSchedule3[[#Headers],[Payment Number]])),"")</f>
        <v/>
      </c>
      <c r="C392" s="77" t="str">
        <f ca="1">IF(PaymentSchedule3[[#This Row],[Payment Number]]&lt;&gt;"",EOMONTH(LoanStartDate,ROW(PaymentSchedule3[[#This Row],[Payment Number]])-ROW(PaymentSchedule3[[#Headers],[Payment Number]])-2)+DAY(LoanStartDate),"")</f>
        <v/>
      </c>
      <c r="D392" s="78" t="str">
        <f ca="1">IF(PaymentSchedule3[[#This Row],[Payment Number]]&lt;&gt;"",IF(ROW()-ROW(PaymentSchedule3[[#Headers],[Beginning
Balance]])=1,LoanAmount,INDEX(PaymentSchedule3[Ending
Balance],ROW()-ROW(PaymentSchedule3[[#Headers],[Beginning
Balance]])-1)),"")</f>
        <v/>
      </c>
      <c r="E392" s="79" t="str">
        <f ca="1">IF(PaymentSchedule3[[#This Row],[Payment Number]]&lt;&gt;"",ScheduledPayment,"")</f>
        <v/>
      </c>
      <c r="F392"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92"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92" s="78" t="str">
        <f ca="1">IF(PaymentSchedule3[[#This Row],[Payment Number]]&lt;&gt;"",PaymentSchedule3[[#This Row],[Total
Payment]]-PaymentSchedule3[[#This Row],[Interest]],"")</f>
        <v/>
      </c>
      <c r="I392" s="80" t="str">
        <f ca="1">IF(PaymentSchedule3[[#This Row],[Payment Number]]&lt;&gt;"",PaymentSchedule3[[#This Row],[Beginning
Balance]]*(InterestRate/PaymentsPerYear),"")</f>
        <v/>
      </c>
      <c r="J392" s="78" t="str">
        <f ca="1">IF(PaymentSchedule3[[#This Row],[Payment Number]]&lt;&gt;"",IF(PaymentSchedule3[[#This Row],[Scheduled Payment]]+PaymentSchedule3[[#This Row],[Extra
Payment]]&lt;=PaymentSchedule3[[#This Row],[Beginning
Balance]],PaymentSchedule3[[#This Row],[Beginning
Balance]]-PaymentSchedule3[[#This Row],[Principal]],0),"")</f>
        <v/>
      </c>
      <c r="K392" s="80" t="str">
        <f ca="1">IF(PaymentSchedule3[[#This Row],[Payment Number]]&lt;&gt;"",SUM(INDEX(PaymentSchedule3[Interest],1,1):PaymentSchedule3[[#This Row],[Interest]]),"")</f>
        <v/>
      </c>
    </row>
    <row r="393" spans="2:11" ht="18" customHeight="1">
      <c r="B393" s="76" t="str">
        <f ca="1">IF(LoanIsGood,IF(ROW()-ROW(PaymentSchedule3[[#Headers],[Payment Number]])&gt;ScheduledNumberOfPayments,"",ROW()-ROW(PaymentSchedule3[[#Headers],[Payment Number]])),"")</f>
        <v/>
      </c>
      <c r="C393" s="77" t="str">
        <f ca="1">IF(PaymentSchedule3[[#This Row],[Payment Number]]&lt;&gt;"",EOMONTH(LoanStartDate,ROW(PaymentSchedule3[[#This Row],[Payment Number]])-ROW(PaymentSchedule3[[#Headers],[Payment Number]])-2)+DAY(LoanStartDate),"")</f>
        <v/>
      </c>
      <c r="D393" s="78" t="str">
        <f ca="1">IF(PaymentSchedule3[[#This Row],[Payment Number]]&lt;&gt;"",IF(ROW()-ROW(PaymentSchedule3[[#Headers],[Beginning
Balance]])=1,LoanAmount,INDEX(PaymentSchedule3[Ending
Balance],ROW()-ROW(PaymentSchedule3[[#Headers],[Beginning
Balance]])-1)),"")</f>
        <v/>
      </c>
      <c r="E393" s="79" t="str">
        <f ca="1">IF(PaymentSchedule3[[#This Row],[Payment Number]]&lt;&gt;"",ScheduledPayment,"")</f>
        <v/>
      </c>
      <c r="F393"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93"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93" s="78" t="str">
        <f ca="1">IF(PaymentSchedule3[[#This Row],[Payment Number]]&lt;&gt;"",PaymentSchedule3[[#This Row],[Total
Payment]]-PaymentSchedule3[[#This Row],[Interest]],"")</f>
        <v/>
      </c>
      <c r="I393" s="80" t="str">
        <f ca="1">IF(PaymentSchedule3[[#This Row],[Payment Number]]&lt;&gt;"",PaymentSchedule3[[#This Row],[Beginning
Balance]]*(InterestRate/PaymentsPerYear),"")</f>
        <v/>
      </c>
      <c r="J393" s="78" t="str">
        <f ca="1">IF(PaymentSchedule3[[#This Row],[Payment Number]]&lt;&gt;"",IF(PaymentSchedule3[[#This Row],[Scheduled Payment]]+PaymentSchedule3[[#This Row],[Extra
Payment]]&lt;=PaymentSchedule3[[#This Row],[Beginning
Balance]],PaymentSchedule3[[#This Row],[Beginning
Balance]]-PaymentSchedule3[[#This Row],[Principal]],0),"")</f>
        <v/>
      </c>
      <c r="K393" s="80" t="str">
        <f ca="1">IF(PaymentSchedule3[[#This Row],[Payment Number]]&lt;&gt;"",SUM(INDEX(PaymentSchedule3[Interest],1,1):PaymentSchedule3[[#This Row],[Interest]]),"")</f>
        <v/>
      </c>
    </row>
    <row r="394" spans="2:11" ht="18" customHeight="1">
      <c r="B394" s="76" t="str">
        <f ca="1">IF(LoanIsGood,IF(ROW()-ROW(PaymentSchedule3[[#Headers],[Payment Number]])&gt;ScheduledNumberOfPayments,"",ROW()-ROW(PaymentSchedule3[[#Headers],[Payment Number]])),"")</f>
        <v/>
      </c>
      <c r="C394" s="77" t="str">
        <f ca="1">IF(PaymentSchedule3[[#This Row],[Payment Number]]&lt;&gt;"",EOMONTH(LoanStartDate,ROW(PaymentSchedule3[[#This Row],[Payment Number]])-ROW(PaymentSchedule3[[#Headers],[Payment Number]])-2)+DAY(LoanStartDate),"")</f>
        <v/>
      </c>
      <c r="D394" s="78" t="str">
        <f ca="1">IF(PaymentSchedule3[[#This Row],[Payment Number]]&lt;&gt;"",IF(ROW()-ROW(PaymentSchedule3[[#Headers],[Beginning
Balance]])=1,LoanAmount,INDEX(PaymentSchedule3[Ending
Balance],ROW()-ROW(PaymentSchedule3[[#Headers],[Beginning
Balance]])-1)),"")</f>
        <v/>
      </c>
      <c r="E394" s="79" t="str">
        <f ca="1">IF(PaymentSchedule3[[#This Row],[Payment Number]]&lt;&gt;"",ScheduledPayment,"")</f>
        <v/>
      </c>
      <c r="F394"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94"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94" s="78" t="str">
        <f ca="1">IF(PaymentSchedule3[[#This Row],[Payment Number]]&lt;&gt;"",PaymentSchedule3[[#This Row],[Total
Payment]]-PaymentSchedule3[[#This Row],[Interest]],"")</f>
        <v/>
      </c>
      <c r="I394" s="80" t="str">
        <f ca="1">IF(PaymentSchedule3[[#This Row],[Payment Number]]&lt;&gt;"",PaymentSchedule3[[#This Row],[Beginning
Balance]]*(InterestRate/PaymentsPerYear),"")</f>
        <v/>
      </c>
      <c r="J394" s="78" t="str">
        <f ca="1">IF(PaymentSchedule3[[#This Row],[Payment Number]]&lt;&gt;"",IF(PaymentSchedule3[[#This Row],[Scheduled Payment]]+PaymentSchedule3[[#This Row],[Extra
Payment]]&lt;=PaymentSchedule3[[#This Row],[Beginning
Balance]],PaymentSchedule3[[#This Row],[Beginning
Balance]]-PaymentSchedule3[[#This Row],[Principal]],0),"")</f>
        <v/>
      </c>
      <c r="K394" s="80" t="str">
        <f ca="1">IF(PaymentSchedule3[[#This Row],[Payment Number]]&lt;&gt;"",SUM(INDEX(PaymentSchedule3[Interest],1,1):PaymentSchedule3[[#This Row],[Interest]]),"")</f>
        <v/>
      </c>
    </row>
    <row r="395" spans="2:11" ht="18" customHeight="1">
      <c r="B395" s="76" t="str">
        <f ca="1">IF(LoanIsGood,IF(ROW()-ROW(PaymentSchedule3[[#Headers],[Payment Number]])&gt;ScheduledNumberOfPayments,"",ROW()-ROW(PaymentSchedule3[[#Headers],[Payment Number]])),"")</f>
        <v/>
      </c>
      <c r="C395" s="77" t="str">
        <f ca="1">IF(PaymentSchedule3[[#This Row],[Payment Number]]&lt;&gt;"",EOMONTH(LoanStartDate,ROW(PaymentSchedule3[[#This Row],[Payment Number]])-ROW(PaymentSchedule3[[#Headers],[Payment Number]])-2)+DAY(LoanStartDate),"")</f>
        <v/>
      </c>
      <c r="D395" s="78" t="str">
        <f ca="1">IF(PaymentSchedule3[[#This Row],[Payment Number]]&lt;&gt;"",IF(ROW()-ROW(PaymentSchedule3[[#Headers],[Beginning
Balance]])=1,LoanAmount,INDEX(PaymentSchedule3[Ending
Balance],ROW()-ROW(PaymentSchedule3[[#Headers],[Beginning
Balance]])-1)),"")</f>
        <v/>
      </c>
      <c r="E395" s="79" t="str">
        <f ca="1">IF(PaymentSchedule3[[#This Row],[Payment Number]]&lt;&gt;"",ScheduledPayment,"")</f>
        <v/>
      </c>
      <c r="F395"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95"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95" s="78" t="str">
        <f ca="1">IF(PaymentSchedule3[[#This Row],[Payment Number]]&lt;&gt;"",PaymentSchedule3[[#This Row],[Total
Payment]]-PaymentSchedule3[[#This Row],[Interest]],"")</f>
        <v/>
      </c>
      <c r="I395" s="80" t="str">
        <f ca="1">IF(PaymentSchedule3[[#This Row],[Payment Number]]&lt;&gt;"",PaymentSchedule3[[#This Row],[Beginning
Balance]]*(InterestRate/PaymentsPerYear),"")</f>
        <v/>
      </c>
      <c r="J395" s="78" t="str">
        <f ca="1">IF(PaymentSchedule3[[#This Row],[Payment Number]]&lt;&gt;"",IF(PaymentSchedule3[[#This Row],[Scheduled Payment]]+PaymentSchedule3[[#This Row],[Extra
Payment]]&lt;=PaymentSchedule3[[#This Row],[Beginning
Balance]],PaymentSchedule3[[#This Row],[Beginning
Balance]]-PaymentSchedule3[[#This Row],[Principal]],0),"")</f>
        <v/>
      </c>
      <c r="K395" s="80" t="str">
        <f ca="1">IF(PaymentSchedule3[[#This Row],[Payment Number]]&lt;&gt;"",SUM(INDEX(PaymentSchedule3[Interest],1,1):PaymentSchedule3[[#This Row],[Interest]]),"")</f>
        <v/>
      </c>
    </row>
    <row r="396" spans="2:11" ht="18" customHeight="1">
      <c r="B396" s="76" t="str">
        <f ca="1">IF(LoanIsGood,IF(ROW()-ROW(PaymentSchedule3[[#Headers],[Payment Number]])&gt;ScheduledNumberOfPayments,"",ROW()-ROW(PaymentSchedule3[[#Headers],[Payment Number]])),"")</f>
        <v/>
      </c>
      <c r="C396" s="77" t="str">
        <f ca="1">IF(PaymentSchedule3[[#This Row],[Payment Number]]&lt;&gt;"",EOMONTH(LoanStartDate,ROW(PaymentSchedule3[[#This Row],[Payment Number]])-ROW(PaymentSchedule3[[#Headers],[Payment Number]])-2)+DAY(LoanStartDate),"")</f>
        <v/>
      </c>
      <c r="D396" s="78" t="str">
        <f ca="1">IF(PaymentSchedule3[[#This Row],[Payment Number]]&lt;&gt;"",IF(ROW()-ROW(PaymentSchedule3[[#Headers],[Beginning
Balance]])=1,LoanAmount,INDEX(PaymentSchedule3[Ending
Balance],ROW()-ROW(PaymentSchedule3[[#Headers],[Beginning
Balance]])-1)),"")</f>
        <v/>
      </c>
      <c r="E396" s="79" t="str">
        <f ca="1">IF(PaymentSchedule3[[#This Row],[Payment Number]]&lt;&gt;"",ScheduledPayment,"")</f>
        <v/>
      </c>
      <c r="F396"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96"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96" s="78" t="str">
        <f ca="1">IF(PaymentSchedule3[[#This Row],[Payment Number]]&lt;&gt;"",PaymentSchedule3[[#This Row],[Total
Payment]]-PaymentSchedule3[[#This Row],[Interest]],"")</f>
        <v/>
      </c>
      <c r="I396" s="80" t="str">
        <f ca="1">IF(PaymentSchedule3[[#This Row],[Payment Number]]&lt;&gt;"",PaymentSchedule3[[#This Row],[Beginning
Balance]]*(InterestRate/PaymentsPerYear),"")</f>
        <v/>
      </c>
      <c r="J396" s="78" t="str">
        <f ca="1">IF(PaymentSchedule3[[#This Row],[Payment Number]]&lt;&gt;"",IF(PaymentSchedule3[[#This Row],[Scheduled Payment]]+PaymentSchedule3[[#This Row],[Extra
Payment]]&lt;=PaymentSchedule3[[#This Row],[Beginning
Balance]],PaymentSchedule3[[#This Row],[Beginning
Balance]]-PaymentSchedule3[[#This Row],[Principal]],0),"")</f>
        <v/>
      </c>
      <c r="K396" s="80" t="str">
        <f ca="1">IF(PaymentSchedule3[[#This Row],[Payment Number]]&lt;&gt;"",SUM(INDEX(PaymentSchedule3[Interest],1,1):PaymentSchedule3[[#This Row],[Interest]]),"")</f>
        <v/>
      </c>
    </row>
    <row r="397" spans="2:11" ht="18" customHeight="1">
      <c r="B397" s="76" t="str">
        <f ca="1">IF(LoanIsGood,IF(ROW()-ROW(PaymentSchedule3[[#Headers],[Payment Number]])&gt;ScheduledNumberOfPayments,"",ROW()-ROW(PaymentSchedule3[[#Headers],[Payment Number]])),"")</f>
        <v/>
      </c>
      <c r="C397" s="77" t="str">
        <f ca="1">IF(PaymentSchedule3[[#This Row],[Payment Number]]&lt;&gt;"",EOMONTH(LoanStartDate,ROW(PaymentSchedule3[[#This Row],[Payment Number]])-ROW(PaymentSchedule3[[#Headers],[Payment Number]])-2)+DAY(LoanStartDate),"")</f>
        <v/>
      </c>
      <c r="D397" s="78" t="str">
        <f ca="1">IF(PaymentSchedule3[[#This Row],[Payment Number]]&lt;&gt;"",IF(ROW()-ROW(PaymentSchedule3[[#Headers],[Beginning
Balance]])=1,LoanAmount,INDEX(PaymentSchedule3[Ending
Balance],ROW()-ROW(PaymentSchedule3[[#Headers],[Beginning
Balance]])-1)),"")</f>
        <v/>
      </c>
      <c r="E397" s="79" t="str">
        <f ca="1">IF(PaymentSchedule3[[#This Row],[Payment Number]]&lt;&gt;"",ScheduledPayment,"")</f>
        <v/>
      </c>
      <c r="F397"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97"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97" s="78" t="str">
        <f ca="1">IF(PaymentSchedule3[[#This Row],[Payment Number]]&lt;&gt;"",PaymentSchedule3[[#This Row],[Total
Payment]]-PaymentSchedule3[[#This Row],[Interest]],"")</f>
        <v/>
      </c>
      <c r="I397" s="80" t="str">
        <f ca="1">IF(PaymentSchedule3[[#This Row],[Payment Number]]&lt;&gt;"",PaymentSchedule3[[#This Row],[Beginning
Balance]]*(InterestRate/PaymentsPerYear),"")</f>
        <v/>
      </c>
      <c r="J397" s="78" t="str">
        <f ca="1">IF(PaymentSchedule3[[#This Row],[Payment Number]]&lt;&gt;"",IF(PaymentSchedule3[[#This Row],[Scheduled Payment]]+PaymentSchedule3[[#This Row],[Extra
Payment]]&lt;=PaymentSchedule3[[#This Row],[Beginning
Balance]],PaymentSchedule3[[#This Row],[Beginning
Balance]]-PaymentSchedule3[[#This Row],[Principal]],0),"")</f>
        <v/>
      </c>
      <c r="K397" s="80" t="str">
        <f ca="1">IF(PaymentSchedule3[[#This Row],[Payment Number]]&lt;&gt;"",SUM(INDEX(PaymentSchedule3[Interest],1,1):PaymentSchedule3[[#This Row],[Interest]]),"")</f>
        <v/>
      </c>
    </row>
    <row r="398" spans="2:11" ht="18" customHeight="1">
      <c r="B398" s="76" t="str">
        <f ca="1">IF(LoanIsGood,IF(ROW()-ROW(PaymentSchedule3[[#Headers],[Payment Number]])&gt;ScheduledNumberOfPayments,"",ROW()-ROW(PaymentSchedule3[[#Headers],[Payment Number]])),"")</f>
        <v/>
      </c>
      <c r="C398" s="77" t="str">
        <f ca="1">IF(PaymentSchedule3[[#This Row],[Payment Number]]&lt;&gt;"",EOMONTH(LoanStartDate,ROW(PaymentSchedule3[[#This Row],[Payment Number]])-ROW(PaymentSchedule3[[#Headers],[Payment Number]])-2)+DAY(LoanStartDate),"")</f>
        <v/>
      </c>
      <c r="D398" s="78" t="str">
        <f ca="1">IF(PaymentSchedule3[[#This Row],[Payment Number]]&lt;&gt;"",IF(ROW()-ROW(PaymentSchedule3[[#Headers],[Beginning
Balance]])=1,LoanAmount,INDEX(PaymentSchedule3[Ending
Balance],ROW()-ROW(PaymentSchedule3[[#Headers],[Beginning
Balance]])-1)),"")</f>
        <v/>
      </c>
      <c r="E398" s="79" t="str">
        <f ca="1">IF(PaymentSchedule3[[#This Row],[Payment Number]]&lt;&gt;"",ScheduledPayment,"")</f>
        <v/>
      </c>
      <c r="F398"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98"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98" s="78" t="str">
        <f ca="1">IF(PaymentSchedule3[[#This Row],[Payment Number]]&lt;&gt;"",PaymentSchedule3[[#This Row],[Total
Payment]]-PaymentSchedule3[[#This Row],[Interest]],"")</f>
        <v/>
      </c>
      <c r="I398" s="80" t="str">
        <f ca="1">IF(PaymentSchedule3[[#This Row],[Payment Number]]&lt;&gt;"",PaymentSchedule3[[#This Row],[Beginning
Balance]]*(InterestRate/PaymentsPerYear),"")</f>
        <v/>
      </c>
      <c r="J398" s="78" t="str">
        <f ca="1">IF(PaymentSchedule3[[#This Row],[Payment Number]]&lt;&gt;"",IF(PaymentSchedule3[[#This Row],[Scheduled Payment]]+PaymentSchedule3[[#This Row],[Extra
Payment]]&lt;=PaymentSchedule3[[#This Row],[Beginning
Balance]],PaymentSchedule3[[#This Row],[Beginning
Balance]]-PaymentSchedule3[[#This Row],[Principal]],0),"")</f>
        <v/>
      </c>
      <c r="K398" s="80" t="str">
        <f ca="1">IF(PaymentSchedule3[[#This Row],[Payment Number]]&lt;&gt;"",SUM(INDEX(PaymentSchedule3[Interest],1,1):PaymentSchedule3[[#This Row],[Interest]]),"")</f>
        <v/>
      </c>
    </row>
    <row r="399" spans="2:11" ht="18" customHeight="1">
      <c r="B399" s="76" t="str">
        <f ca="1">IF(LoanIsGood,IF(ROW()-ROW(PaymentSchedule3[[#Headers],[Payment Number]])&gt;ScheduledNumberOfPayments,"",ROW()-ROW(PaymentSchedule3[[#Headers],[Payment Number]])),"")</f>
        <v/>
      </c>
      <c r="C399" s="77" t="str">
        <f ca="1">IF(PaymentSchedule3[[#This Row],[Payment Number]]&lt;&gt;"",EOMONTH(LoanStartDate,ROW(PaymentSchedule3[[#This Row],[Payment Number]])-ROW(PaymentSchedule3[[#Headers],[Payment Number]])-2)+DAY(LoanStartDate),"")</f>
        <v/>
      </c>
      <c r="D399" s="78" t="str">
        <f ca="1">IF(PaymentSchedule3[[#This Row],[Payment Number]]&lt;&gt;"",IF(ROW()-ROW(PaymentSchedule3[[#Headers],[Beginning
Balance]])=1,LoanAmount,INDEX(PaymentSchedule3[Ending
Balance],ROW()-ROW(PaymentSchedule3[[#Headers],[Beginning
Balance]])-1)),"")</f>
        <v/>
      </c>
      <c r="E399" s="79" t="str">
        <f ca="1">IF(PaymentSchedule3[[#This Row],[Payment Number]]&lt;&gt;"",ScheduledPayment,"")</f>
        <v/>
      </c>
      <c r="F399"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99"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99" s="78" t="str">
        <f ca="1">IF(PaymentSchedule3[[#This Row],[Payment Number]]&lt;&gt;"",PaymentSchedule3[[#This Row],[Total
Payment]]-PaymentSchedule3[[#This Row],[Interest]],"")</f>
        <v/>
      </c>
      <c r="I399" s="80" t="str">
        <f ca="1">IF(PaymentSchedule3[[#This Row],[Payment Number]]&lt;&gt;"",PaymentSchedule3[[#This Row],[Beginning
Balance]]*(InterestRate/PaymentsPerYear),"")</f>
        <v/>
      </c>
      <c r="J399" s="78" t="str">
        <f ca="1">IF(PaymentSchedule3[[#This Row],[Payment Number]]&lt;&gt;"",IF(PaymentSchedule3[[#This Row],[Scheduled Payment]]+PaymentSchedule3[[#This Row],[Extra
Payment]]&lt;=PaymentSchedule3[[#This Row],[Beginning
Balance]],PaymentSchedule3[[#This Row],[Beginning
Balance]]-PaymentSchedule3[[#This Row],[Principal]],0),"")</f>
        <v/>
      </c>
      <c r="K399" s="80" t="str">
        <f ca="1">IF(PaymentSchedule3[[#This Row],[Payment Number]]&lt;&gt;"",SUM(INDEX(PaymentSchedule3[Interest],1,1):PaymentSchedule3[[#This Row],[Interest]]),"")</f>
        <v/>
      </c>
    </row>
    <row r="400" spans="2:11" ht="18" customHeight="1">
      <c r="B400" s="76" t="str">
        <f ca="1">IF(LoanIsGood,IF(ROW()-ROW(PaymentSchedule3[[#Headers],[Payment Number]])&gt;ScheduledNumberOfPayments,"",ROW()-ROW(PaymentSchedule3[[#Headers],[Payment Number]])),"")</f>
        <v/>
      </c>
      <c r="C400" s="77" t="str">
        <f ca="1">IF(PaymentSchedule3[[#This Row],[Payment Number]]&lt;&gt;"",EOMONTH(LoanStartDate,ROW(PaymentSchedule3[[#This Row],[Payment Number]])-ROW(PaymentSchedule3[[#Headers],[Payment Number]])-2)+DAY(LoanStartDate),"")</f>
        <v/>
      </c>
      <c r="D400" s="78" t="str">
        <f ca="1">IF(PaymentSchedule3[[#This Row],[Payment Number]]&lt;&gt;"",IF(ROW()-ROW(PaymentSchedule3[[#Headers],[Beginning
Balance]])=1,LoanAmount,INDEX(PaymentSchedule3[Ending
Balance],ROW()-ROW(PaymentSchedule3[[#Headers],[Beginning
Balance]])-1)),"")</f>
        <v/>
      </c>
      <c r="E400" s="79" t="str">
        <f ca="1">IF(PaymentSchedule3[[#This Row],[Payment Number]]&lt;&gt;"",ScheduledPayment,"")</f>
        <v/>
      </c>
      <c r="F400"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400"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400" s="78" t="str">
        <f ca="1">IF(PaymentSchedule3[[#This Row],[Payment Number]]&lt;&gt;"",PaymentSchedule3[[#This Row],[Total
Payment]]-PaymentSchedule3[[#This Row],[Interest]],"")</f>
        <v/>
      </c>
      <c r="I400" s="80" t="str">
        <f ca="1">IF(PaymentSchedule3[[#This Row],[Payment Number]]&lt;&gt;"",PaymentSchedule3[[#This Row],[Beginning
Balance]]*(InterestRate/PaymentsPerYear),"")</f>
        <v/>
      </c>
      <c r="J400" s="78" t="str">
        <f ca="1">IF(PaymentSchedule3[[#This Row],[Payment Number]]&lt;&gt;"",IF(PaymentSchedule3[[#This Row],[Scheduled Payment]]+PaymentSchedule3[[#This Row],[Extra
Payment]]&lt;=PaymentSchedule3[[#This Row],[Beginning
Balance]],PaymentSchedule3[[#This Row],[Beginning
Balance]]-PaymentSchedule3[[#This Row],[Principal]],0),"")</f>
        <v/>
      </c>
      <c r="K400" s="80" t="str">
        <f ca="1">IF(PaymentSchedule3[[#This Row],[Payment Number]]&lt;&gt;"",SUM(INDEX(PaymentSchedule3[Interest],1,1):PaymentSchedule3[[#This Row],[Interest]]),"")</f>
        <v/>
      </c>
    </row>
    <row r="401" spans="2:11" ht="18" customHeight="1">
      <c r="B401" s="76" t="str">
        <f ca="1">IF(LoanIsGood,IF(ROW()-ROW(PaymentSchedule3[[#Headers],[Payment Number]])&gt;ScheduledNumberOfPayments,"",ROW()-ROW(PaymentSchedule3[[#Headers],[Payment Number]])),"")</f>
        <v/>
      </c>
      <c r="C401" s="77" t="str">
        <f ca="1">IF(PaymentSchedule3[[#This Row],[Payment Number]]&lt;&gt;"",EOMONTH(LoanStartDate,ROW(PaymentSchedule3[[#This Row],[Payment Number]])-ROW(PaymentSchedule3[[#Headers],[Payment Number]])-2)+DAY(LoanStartDate),"")</f>
        <v/>
      </c>
      <c r="D401" s="78" t="str">
        <f ca="1">IF(PaymentSchedule3[[#This Row],[Payment Number]]&lt;&gt;"",IF(ROW()-ROW(PaymentSchedule3[[#Headers],[Beginning
Balance]])=1,LoanAmount,INDEX(PaymentSchedule3[Ending
Balance],ROW()-ROW(PaymentSchedule3[[#Headers],[Beginning
Balance]])-1)),"")</f>
        <v/>
      </c>
      <c r="E401" s="79" t="str">
        <f ca="1">IF(PaymentSchedule3[[#This Row],[Payment Number]]&lt;&gt;"",ScheduledPayment,"")</f>
        <v/>
      </c>
      <c r="F401"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401"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401" s="78" t="str">
        <f ca="1">IF(PaymentSchedule3[[#This Row],[Payment Number]]&lt;&gt;"",PaymentSchedule3[[#This Row],[Total
Payment]]-PaymentSchedule3[[#This Row],[Interest]],"")</f>
        <v/>
      </c>
      <c r="I401" s="80" t="str">
        <f ca="1">IF(PaymentSchedule3[[#This Row],[Payment Number]]&lt;&gt;"",PaymentSchedule3[[#This Row],[Beginning
Balance]]*(InterestRate/PaymentsPerYear),"")</f>
        <v/>
      </c>
      <c r="J401" s="78" t="str">
        <f ca="1">IF(PaymentSchedule3[[#This Row],[Payment Number]]&lt;&gt;"",IF(PaymentSchedule3[[#This Row],[Scheduled Payment]]+PaymentSchedule3[[#This Row],[Extra
Payment]]&lt;=PaymentSchedule3[[#This Row],[Beginning
Balance]],PaymentSchedule3[[#This Row],[Beginning
Balance]]-PaymentSchedule3[[#This Row],[Principal]],0),"")</f>
        <v/>
      </c>
      <c r="K401" s="80" t="str">
        <f ca="1">IF(PaymentSchedule3[[#This Row],[Payment Number]]&lt;&gt;"",SUM(INDEX(PaymentSchedule3[Interest],1,1):PaymentSchedule3[[#This Row],[Interest]]),"")</f>
        <v/>
      </c>
    </row>
    <row r="402" spans="2:11" ht="18" customHeight="1">
      <c r="B402" s="76" t="str">
        <f ca="1">IF(LoanIsGood,IF(ROW()-ROW(PaymentSchedule3[[#Headers],[Payment Number]])&gt;ScheduledNumberOfPayments,"",ROW()-ROW(PaymentSchedule3[[#Headers],[Payment Number]])),"")</f>
        <v/>
      </c>
      <c r="C402" s="77" t="str">
        <f ca="1">IF(PaymentSchedule3[[#This Row],[Payment Number]]&lt;&gt;"",EOMONTH(LoanStartDate,ROW(PaymentSchedule3[[#This Row],[Payment Number]])-ROW(PaymentSchedule3[[#Headers],[Payment Number]])-2)+DAY(LoanStartDate),"")</f>
        <v/>
      </c>
      <c r="D402" s="78" t="str">
        <f ca="1">IF(PaymentSchedule3[[#This Row],[Payment Number]]&lt;&gt;"",IF(ROW()-ROW(PaymentSchedule3[[#Headers],[Beginning
Balance]])=1,LoanAmount,INDEX(PaymentSchedule3[Ending
Balance],ROW()-ROW(PaymentSchedule3[[#Headers],[Beginning
Balance]])-1)),"")</f>
        <v/>
      </c>
      <c r="E402" s="79" t="str">
        <f ca="1">IF(PaymentSchedule3[[#This Row],[Payment Number]]&lt;&gt;"",ScheduledPayment,"")</f>
        <v/>
      </c>
      <c r="F402"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402"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402" s="78" t="str">
        <f ca="1">IF(PaymentSchedule3[[#This Row],[Payment Number]]&lt;&gt;"",PaymentSchedule3[[#This Row],[Total
Payment]]-PaymentSchedule3[[#This Row],[Interest]],"")</f>
        <v/>
      </c>
      <c r="I402" s="80" t="str">
        <f ca="1">IF(PaymentSchedule3[[#This Row],[Payment Number]]&lt;&gt;"",PaymentSchedule3[[#This Row],[Beginning
Balance]]*(InterestRate/PaymentsPerYear),"")</f>
        <v/>
      </c>
      <c r="J402" s="78" t="str">
        <f ca="1">IF(PaymentSchedule3[[#This Row],[Payment Number]]&lt;&gt;"",IF(PaymentSchedule3[[#This Row],[Scheduled Payment]]+PaymentSchedule3[[#This Row],[Extra
Payment]]&lt;=PaymentSchedule3[[#This Row],[Beginning
Balance]],PaymentSchedule3[[#This Row],[Beginning
Balance]]-PaymentSchedule3[[#This Row],[Principal]],0),"")</f>
        <v/>
      </c>
      <c r="K402" s="80" t="str">
        <f ca="1">IF(PaymentSchedule3[[#This Row],[Payment Number]]&lt;&gt;"",SUM(INDEX(PaymentSchedule3[Interest],1,1):PaymentSchedule3[[#This Row],[Interest]]),"")</f>
        <v/>
      </c>
    </row>
    <row r="403" spans="2:11" ht="18" customHeight="1">
      <c r="B403" s="76" t="str">
        <f ca="1">IF(LoanIsGood,IF(ROW()-ROW(PaymentSchedule3[[#Headers],[Payment Number]])&gt;ScheduledNumberOfPayments,"",ROW()-ROW(PaymentSchedule3[[#Headers],[Payment Number]])),"")</f>
        <v/>
      </c>
      <c r="C403" s="77" t="str">
        <f ca="1">IF(PaymentSchedule3[[#This Row],[Payment Number]]&lt;&gt;"",EOMONTH(LoanStartDate,ROW(PaymentSchedule3[[#This Row],[Payment Number]])-ROW(PaymentSchedule3[[#Headers],[Payment Number]])-2)+DAY(LoanStartDate),"")</f>
        <v/>
      </c>
      <c r="D403" s="78" t="str">
        <f ca="1">IF(PaymentSchedule3[[#This Row],[Payment Number]]&lt;&gt;"",IF(ROW()-ROW(PaymentSchedule3[[#Headers],[Beginning
Balance]])=1,LoanAmount,INDEX(PaymentSchedule3[Ending
Balance],ROW()-ROW(PaymentSchedule3[[#Headers],[Beginning
Balance]])-1)),"")</f>
        <v/>
      </c>
      <c r="E403" s="79" t="str">
        <f ca="1">IF(PaymentSchedule3[[#This Row],[Payment Number]]&lt;&gt;"",ScheduledPayment,"")</f>
        <v/>
      </c>
      <c r="F403"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403"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403" s="78" t="str">
        <f ca="1">IF(PaymentSchedule3[[#This Row],[Payment Number]]&lt;&gt;"",PaymentSchedule3[[#This Row],[Total
Payment]]-PaymentSchedule3[[#This Row],[Interest]],"")</f>
        <v/>
      </c>
      <c r="I403" s="80" t="str">
        <f ca="1">IF(PaymentSchedule3[[#This Row],[Payment Number]]&lt;&gt;"",PaymentSchedule3[[#This Row],[Beginning
Balance]]*(InterestRate/PaymentsPerYear),"")</f>
        <v/>
      </c>
      <c r="J403" s="78" t="str">
        <f ca="1">IF(PaymentSchedule3[[#This Row],[Payment Number]]&lt;&gt;"",IF(PaymentSchedule3[[#This Row],[Scheduled Payment]]+PaymentSchedule3[[#This Row],[Extra
Payment]]&lt;=PaymentSchedule3[[#This Row],[Beginning
Balance]],PaymentSchedule3[[#This Row],[Beginning
Balance]]-PaymentSchedule3[[#This Row],[Principal]],0),"")</f>
        <v/>
      </c>
      <c r="K403" s="80" t="str">
        <f ca="1">IF(PaymentSchedule3[[#This Row],[Payment Number]]&lt;&gt;"",SUM(INDEX(PaymentSchedule3[Interest],1,1):PaymentSchedule3[[#This Row],[Interest]]),"")</f>
        <v/>
      </c>
    </row>
    <row r="404" spans="2:11" ht="18" customHeight="1">
      <c r="B404" s="76" t="str">
        <f ca="1">IF(LoanIsGood,IF(ROW()-ROW(PaymentSchedule3[[#Headers],[Payment Number]])&gt;ScheduledNumberOfPayments,"",ROW()-ROW(PaymentSchedule3[[#Headers],[Payment Number]])),"")</f>
        <v/>
      </c>
      <c r="C404" s="77" t="str">
        <f ca="1">IF(PaymentSchedule3[[#This Row],[Payment Number]]&lt;&gt;"",EOMONTH(LoanStartDate,ROW(PaymentSchedule3[[#This Row],[Payment Number]])-ROW(PaymentSchedule3[[#Headers],[Payment Number]])-2)+DAY(LoanStartDate),"")</f>
        <v/>
      </c>
      <c r="D404" s="78" t="str">
        <f ca="1">IF(PaymentSchedule3[[#This Row],[Payment Number]]&lt;&gt;"",IF(ROW()-ROW(PaymentSchedule3[[#Headers],[Beginning
Balance]])=1,LoanAmount,INDEX(PaymentSchedule3[Ending
Balance],ROW()-ROW(PaymentSchedule3[[#Headers],[Beginning
Balance]])-1)),"")</f>
        <v/>
      </c>
      <c r="E404" s="79" t="str">
        <f ca="1">IF(PaymentSchedule3[[#This Row],[Payment Number]]&lt;&gt;"",ScheduledPayment,"")</f>
        <v/>
      </c>
      <c r="F404"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404"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404" s="78" t="str">
        <f ca="1">IF(PaymentSchedule3[[#This Row],[Payment Number]]&lt;&gt;"",PaymentSchedule3[[#This Row],[Total
Payment]]-PaymentSchedule3[[#This Row],[Interest]],"")</f>
        <v/>
      </c>
      <c r="I404" s="80" t="str">
        <f ca="1">IF(PaymentSchedule3[[#This Row],[Payment Number]]&lt;&gt;"",PaymentSchedule3[[#This Row],[Beginning
Balance]]*(InterestRate/PaymentsPerYear),"")</f>
        <v/>
      </c>
      <c r="J404" s="78" t="str">
        <f ca="1">IF(PaymentSchedule3[[#This Row],[Payment Number]]&lt;&gt;"",IF(PaymentSchedule3[[#This Row],[Scheduled Payment]]+PaymentSchedule3[[#This Row],[Extra
Payment]]&lt;=PaymentSchedule3[[#This Row],[Beginning
Balance]],PaymentSchedule3[[#This Row],[Beginning
Balance]]-PaymentSchedule3[[#This Row],[Principal]],0),"")</f>
        <v/>
      </c>
      <c r="K404" s="80" t="str">
        <f ca="1">IF(PaymentSchedule3[[#This Row],[Payment Number]]&lt;&gt;"",SUM(INDEX(PaymentSchedule3[Interest],1,1):PaymentSchedule3[[#This Row],[Interest]]),"")</f>
        <v/>
      </c>
    </row>
    <row r="405" spans="2:11" ht="18" customHeight="1">
      <c r="B405" s="76" t="str">
        <f ca="1">IF(LoanIsGood,IF(ROW()-ROW(PaymentSchedule3[[#Headers],[Payment Number]])&gt;ScheduledNumberOfPayments,"",ROW()-ROW(PaymentSchedule3[[#Headers],[Payment Number]])),"")</f>
        <v/>
      </c>
      <c r="C405" s="77" t="str">
        <f ca="1">IF(PaymentSchedule3[[#This Row],[Payment Number]]&lt;&gt;"",EOMONTH(LoanStartDate,ROW(PaymentSchedule3[[#This Row],[Payment Number]])-ROW(PaymentSchedule3[[#Headers],[Payment Number]])-2)+DAY(LoanStartDate),"")</f>
        <v/>
      </c>
      <c r="D405" s="78" t="str">
        <f ca="1">IF(PaymentSchedule3[[#This Row],[Payment Number]]&lt;&gt;"",IF(ROW()-ROW(PaymentSchedule3[[#Headers],[Beginning
Balance]])=1,LoanAmount,INDEX(PaymentSchedule3[Ending
Balance],ROW()-ROW(PaymentSchedule3[[#Headers],[Beginning
Balance]])-1)),"")</f>
        <v/>
      </c>
      <c r="E405" s="79" t="str">
        <f ca="1">IF(PaymentSchedule3[[#This Row],[Payment Number]]&lt;&gt;"",ScheduledPayment,"")</f>
        <v/>
      </c>
      <c r="F405"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405"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405" s="78" t="str">
        <f ca="1">IF(PaymentSchedule3[[#This Row],[Payment Number]]&lt;&gt;"",PaymentSchedule3[[#This Row],[Total
Payment]]-PaymentSchedule3[[#This Row],[Interest]],"")</f>
        <v/>
      </c>
      <c r="I405" s="80" t="str">
        <f ca="1">IF(PaymentSchedule3[[#This Row],[Payment Number]]&lt;&gt;"",PaymentSchedule3[[#This Row],[Beginning
Balance]]*(InterestRate/PaymentsPerYear),"")</f>
        <v/>
      </c>
      <c r="J405" s="78" t="str">
        <f ca="1">IF(PaymentSchedule3[[#This Row],[Payment Number]]&lt;&gt;"",IF(PaymentSchedule3[[#This Row],[Scheduled Payment]]+PaymentSchedule3[[#This Row],[Extra
Payment]]&lt;=PaymentSchedule3[[#This Row],[Beginning
Balance]],PaymentSchedule3[[#This Row],[Beginning
Balance]]-PaymentSchedule3[[#This Row],[Principal]],0),"")</f>
        <v/>
      </c>
      <c r="K405" s="80" t="str">
        <f ca="1">IF(PaymentSchedule3[[#This Row],[Payment Number]]&lt;&gt;"",SUM(INDEX(PaymentSchedule3[Interest],1,1):PaymentSchedule3[[#This Row],[Interest]]),"")</f>
        <v/>
      </c>
    </row>
    <row r="406" spans="2:11" ht="18" customHeight="1">
      <c r="B406" s="76" t="str">
        <f ca="1">IF(LoanIsGood,IF(ROW()-ROW(PaymentSchedule3[[#Headers],[Payment Number]])&gt;ScheduledNumberOfPayments,"",ROW()-ROW(PaymentSchedule3[[#Headers],[Payment Number]])),"")</f>
        <v/>
      </c>
      <c r="C406" s="77" t="str">
        <f ca="1">IF(PaymentSchedule3[[#This Row],[Payment Number]]&lt;&gt;"",EOMONTH(LoanStartDate,ROW(PaymentSchedule3[[#This Row],[Payment Number]])-ROW(PaymentSchedule3[[#Headers],[Payment Number]])-2)+DAY(LoanStartDate),"")</f>
        <v/>
      </c>
      <c r="D406" s="78" t="str">
        <f ca="1">IF(PaymentSchedule3[[#This Row],[Payment Number]]&lt;&gt;"",IF(ROW()-ROW(PaymentSchedule3[[#Headers],[Beginning
Balance]])=1,LoanAmount,INDEX(PaymentSchedule3[Ending
Balance],ROW()-ROW(PaymentSchedule3[[#Headers],[Beginning
Balance]])-1)),"")</f>
        <v/>
      </c>
      <c r="E406" s="79" t="str">
        <f ca="1">IF(PaymentSchedule3[[#This Row],[Payment Number]]&lt;&gt;"",ScheduledPayment,"")</f>
        <v/>
      </c>
      <c r="F406"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406"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406" s="78" t="str">
        <f ca="1">IF(PaymentSchedule3[[#This Row],[Payment Number]]&lt;&gt;"",PaymentSchedule3[[#This Row],[Total
Payment]]-PaymentSchedule3[[#This Row],[Interest]],"")</f>
        <v/>
      </c>
      <c r="I406" s="80" t="str">
        <f ca="1">IF(PaymentSchedule3[[#This Row],[Payment Number]]&lt;&gt;"",PaymentSchedule3[[#This Row],[Beginning
Balance]]*(InterestRate/PaymentsPerYear),"")</f>
        <v/>
      </c>
      <c r="J406" s="78" t="str">
        <f ca="1">IF(PaymentSchedule3[[#This Row],[Payment Number]]&lt;&gt;"",IF(PaymentSchedule3[[#This Row],[Scheduled Payment]]+PaymentSchedule3[[#This Row],[Extra
Payment]]&lt;=PaymentSchedule3[[#This Row],[Beginning
Balance]],PaymentSchedule3[[#This Row],[Beginning
Balance]]-PaymentSchedule3[[#This Row],[Principal]],0),"")</f>
        <v/>
      </c>
      <c r="K406" s="80" t="str">
        <f ca="1">IF(PaymentSchedule3[[#This Row],[Payment Number]]&lt;&gt;"",SUM(INDEX(PaymentSchedule3[Interest],1,1):PaymentSchedule3[[#This Row],[Interest]]),"")</f>
        <v/>
      </c>
    </row>
    <row r="407" spans="2:11" ht="18" customHeight="1">
      <c r="B407" s="76" t="str">
        <f ca="1">IF(LoanIsGood,IF(ROW()-ROW(PaymentSchedule3[[#Headers],[Payment Number]])&gt;ScheduledNumberOfPayments,"",ROW()-ROW(PaymentSchedule3[[#Headers],[Payment Number]])),"")</f>
        <v/>
      </c>
      <c r="C407" s="77" t="str">
        <f ca="1">IF(PaymentSchedule3[[#This Row],[Payment Number]]&lt;&gt;"",EOMONTH(LoanStartDate,ROW(PaymentSchedule3[[#This Row],[Payment Number]])-ROW(PaymentSchedule3[[#Headers],[Payment Number]])-2)+DAY(LoanStartDate),"")</f>
        <v/>
      </c>
      <c r="D407" s="78" t="str">
        <f ca="1">IF(PaymentSchedule3[[#This Row],[Payment Number]]&lt;&gt;"",IF(ROW()-ROW(PaymentSchedule3[[#Headers],[Beginning
Balance]])=1,LoanAmount,INDEX(PaymentSchedule3[Ending
Balance],ROW()-ROW(PaymentSchedule3[[#Headers],[Beginning
Balance]])-1)),"")</f>
        <v/>
      </c>
      <c r="E407" s="79" t="str">
        <f ca="1">IF(PaymentSchedule3[[#This Row],[Payment Number]]&lt;&gt;"",ScheduledPayment,"")</f>
        <v/>
      </c>
      <c r="F407"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407"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407" s="78" t="str">
        <f ca="1">IF(PaymentSchedule3[[#This Row],[Payment Number]]&lt;&gt;"",PaymentSchedule3[[#This Row],[Total
Payment]]-PaymentSchedule3[[#This Row],[Interest]],"")</f>
        <v/>
      </c>
      <c r="I407" s="80" t="str">
        <f ca="1">IF(PaymentSchedule3[[#This Row],[Payment Number]]&lt;&gt;"",PaymentSchedule3[[#This Row],[Beginning
Balance]]*(InterestRate/PaymentsPerYear),"")</f>
        <v/>
      </c>
      <c r="J407" s="78" t="str">
        <f ca="1">IF(PaymentSchedule3[[#This Row],[Payment Number]]&lt;&gt;"",IF(PaymentSchedule3[[#This Row],[Scheduled Payment]]+PaymentSchedule3[[#This Row],[Extra
Payment]]&lt;=PaymentSchedule3[[#This Row],[Beginning
Balance]],PaymentSchedule3[[#This Row],[Beginning
Balance]]-PaymentSchedule3[[#This Row],[Principal]],0),"")</f>
        <v/>
      </c>
      <c r="K407" s="80" t="str">
        <f ca="1">IF(PaymentSchedule3[[#This Row],[Payment Number]]&lt;&gt;"",SUM(INDEX(PaymentSchedule3[Interest],1,1):PaymentSchedule3[[#This Row],[Interest]]),"")</f>
        <v/>
      </c>
    </row>
    <row r="408" spans="2:11" ht="18" customHeight="1">
      <c r="B408" s="76" t="str">
        <f ca="1">IF(LoanIsGood,IF(ROW()-ROW(PaymentSchedule3[[#Headers],[Payment Number]])&gt;ScheduledNumberOfPayments,"",ROW()-ROW(PaymentSchedule3[[#Headers],[Payment Number]])),"")</f>
        <v/>
      </c>
      <c r="C408" s="77" t="str">
        <f ca="1">IF(PaymentSchedule3[[#This Row],[Payment Number]]&lt;&gt;"",EOMONTH(LoanStartDate,ROW(PaymentSchedule3[[#This Row],[Payment Number]])-ROW(PaymentSchedule3[[#Headers],[Payment Number]])-2)+DAY(LoanStartDate),"")</f>
        <v/>
      </c>
      <c r="D408" s="78" t="str">
        <f ca="1">IF(PaymentSchedule3[[#This Row],[Payment Number]]&lt;&gt;"",IF(ROW()-ROW(PaymentSchedule3[[#Headers],[Beginning
Balance]])=1,LoanAmount,INDEX(PaymentSchedule3[Ending
Balance],ROW()-ROW(PaymentSchedule3[[#Headers],[Beginning
Balance]])-1)),"")</f>
        <v/>
      </c>
      <c r="E408" s="79" t="str">
        <f ca="1">IF(PaymentSchedule3[[#This Row],[Payment Number]]&lt;&gt;"",ScheduledPayment,"")</f>
        <v/>
      </c>
      <c r="F408"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408"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408" s="78" t="str">
        <f ca="1">IF(PaymentSchedule3[[#This Row],[Payment Number]]&lt;&gt;"",PaymentSchedule3[[#This Row],[Total
Payment]]-PaymentSchedule3[[#This Row],[Interest]],"")</f>
        <v/>
      </c>
      <c r="I408" s="80" t="str">
        <f ca="1">IF(PaymentSchedule3[[#This Row],[Payment Number]]&lt;&gt;"",PaymentSchedule3[[#This Row],[Beginning
Balance]]*(InterestRate/PaymentsPerYear),"")</f>
        <v/>
      </c>
      <c r="J408" s="78" t="str">
        <f ca="1">IF(PaymentSchedule3[[#This Row],[Payment Number]]&lt;&gt;"",IF(PaymentSchedule3[[#This Row],[Scheduled Payment]]+PaymentSchedule3[[#This Row],[Extra
Payment]]&lt;=PaymentSchedule3[[#This Row],[Beginning
Balance]],PaymentSchedule3[[#This Row],[Beginning
Balance]]-PaymentSchedule3[[#This Row],[Principal]],0),"")</f>
        <v/>
      </c>
      <c r="K408" s="80" t="str">
        <f ca="1">IF(PaymentSchedule3[[#This Row],[Payment Number]]&lt;&gt;"",SUM(INDEX(PaymentSchedule3[Interest],1,1):PaymentSchedule3[[#This Row],[Interest]]),"")</f>
        <v/>
      </c>
    </row>
    <row r="409" spans="2:11" ht="18" customHeight="1">
      <c r="B409" s="76" t="str">
        <f ca="1">IF(LoanIsGood,IF(ROW()-ROW(PaymentSchedule3[[#Headers],[Payment Number]])&gt;ScheduledNumberOfPayments,"",ROW()-ROW(PaymentSchedule3[[#Headers],[Payment Number]])),"")</f>
        <v/>
      </c>
      <c r="C409" s="77" t="str">
        <f ca="1">IF(PaymentSchedule3[[#This Row],[Payment Number]]&lt;&gt;"",EOMONTH(LoanStartDate,ROW(PaymentSchedule3[[#This Row],[Payment Number]])-ROW(PaymentSchedule3[[#Headers],[Payment Number]])-2)+DAY(LoanStartDate),"")</f>
        <v/>
      </c>
      <c r="D409" s="78" t="str">
        <f ca="1">IF(PaymentSchedule3[[#This Row],[Payment Number]]&lt;&gt;"",IF(ROW()-ROW(PaymentSchedule3[[#Headers],[Beginning
Balance]])=1,LoanAmount,INDEX(PaymentSchedule3[Ending
Balance],ROW()-ROW(PaymentSchedule3[[#Headers],[Beginning
Balance]])-1)),"")</f>
        <v/>
      </c>
      <c r="E409" s="79" t="str">
        <f ca="1">IF(PaymentSchedule3[[#This Row],[Payment Number]]&lt;&gt;"",ScheduledPayment,"")</f>
        <v/>
      </c>
      <c r="F409"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409"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409" s="78" t="str">
        <f ca="1">IF(PaymentSchedule3[[#This Row],[Payment Number]]&lt;&gt;"",PaymentSchedule3[[#This Row],[Total
Payment]]-PaymentSchedule3[[#This Row],[Interest]],"")</f>
        <v/>
      </c>
      <c r="I409" s="80" t="str">
        <f ca="1">IF(PaymentSchedule3[[#This Row],[Payment Number]]&lt;&gt;"",PaymentSchedule3[[#This Row],[Beginning
Balance]]*(InterestRate/PaymentsPerYear),"")</f>
        <v/>
      </c>
      <c r="J409" s="78" t="str">
        <f ca="1">IF(PaymentSchedule3[[#This Row],[Payment Number]]&lt;&gt;"",IF(PaymentSchedule3[[#This Row],[Scheduled Payment]]+PaymentSchedule3[[#This Row],[Extra
Payment]]&lt;=PaymentSchedule3[[#This Row],[Beginning
Balance]],PaymentSchedule3[[#This Row],[Beginning
Balance]]-PaymentSchedule3[[#This Row],[Principal]],0),"")</f>
        <v/>
      </c>
      <c r="K409" s="80" t="str">
        <f ca="1">IF(PaymentSchedule3[[#This Row],[Payment Number]]&lt;&gt;"",SUM(INDEX(PaymentSchedule3[Interest],1,1):PaymentSchedule3[[#This Row],[Interest]]),"")</f>
        <v/>
      </c>
    </row>
    <row r="410" spans="2:11" ht="18" customHeight="1">
      <c r="B410" s="76" t="str">
        <f ca="1">IF(LoanIsGood,IF(ROW()-ROW(PaymentSchedule3[[#Headers],[Payment Number]])&gt;ScheduledNumberOfPayments,"",ROW()-ROW(PaymentSchedule3[[#Headers],[Payment Number]])),"")</f>
        <v/>
      </c>
      <c r="C410" s="77" t="str">
        <f ca="1">IF(PaymentSchedule3[[#This Row],[Payment Number]]&lt;&gt;"",EOMONTH(LoanStartDate,ROW(PaymentSchedule3[[#This Row],[Payment Number]])-ROW(PaymentSchedule3[[#Headers],[Payment Number]])-2)+DAY(LoanStartDate),"")</f>
        <v/>
      </c>
      <c r="D410" s="78" t="str">
        <f ca="1">IF(PaymentSchedule3[[#This Row],[Payment Number]]&lt;&gt;"",IF(ROW()-ROW(PaymentSchedule3[[#Headers],[Beginning
Balance]])=1,LoanAmount,INDEX(PaymentSchedule3[Ending
Balance],ROW()-ROW(PaymentSchedule3[[#Headers],[Beginning
Balance]])-1)),"")</f>
        <v/>
      </c>
      <c r="E410" s="79" t="str">
        <f ca="1">IF(PaymentSchedule3[[#This Row],[Payment Number]]&lt;&gt;"",ScheduledPayment,"")</f>
        <v/>
      </c>
      <c r="F410"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410"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410" s="78" t="str">
        <f ca="1">IF(PaymentSchedule3[[#This Row],[Payment Number]]&lt;&gt;"",PaymentSchedule3[[#This Row],[Total
Payment]]-PaymentSchedule3[[#This Row],[Interest]],"")</f>
        <v/>
      </c>
      <c r="I410" s="80" t="str">
        <f ca="1">IF(PaymentSchedule3[[#This Row],[Payment Number]]&lt;&gt;"",PaymentSchedule3[[#This Row],[Beginning
Balance]]*(InterestRate/PaymentsPerYear),"")</f>
        <v/>
      </c>
      <c r="J410" s="78" t="str">
        <f ca="1">IF(PaymentSchedule3[[#This Row],[Payment Number]]&lt;&gt;"",IF(PaymentSchedule3[[#This Row],[Scheduled Payment]]+PaymentSchedule3[[#This Row],[Extra
Payment]]&lt;=PaymentSchedule3[[#This Row],[Beginning
Balance]],PaymentSchedule3[[#This Row],[Beginning
Balance]]-PaymentSchedule3[[#This Row],[Principal]],0),"")</f>
        <v/>
      </c>
      <c r="K410" s="80" t="str">
        <f ca="1">IF(PaymentSchedule3[[#This Row],[Payment Number]]&lt;&gt;"",SUM(INDEX(PaymentSchedule3[Interest],1,1):PaymentSchedule3[[#This Row],[Interest]]),"")</f>
        <v/>
      </c>
    </row>
    <row r="411" spans="2:11" ht="18" customHeight="1">
      <c r="B411" s="76" t="str">
        <f ca="1">IF(LoanIsGood,IF(ROW()-ROW(PaymentSchedule3[[#Headers],[Payment Number]])&gt;ScheduledNumberOfPayments,"",ROW()-ROW(PaymentSchedule3[[#Headers],[Payment Number]])),"")</f>
        <v/>
      </c>
      <c r="C411" s="77" t="str">
        <f ca="1">IF(PaymentSchedule3[[#This Row],[Payment Number]]&lt;&gt;"",EOMONTH(LoanStartDate,ROW(PaymentSchedule3[[#This Row],[Payment Number]])-ROW(PaymentSchedule3[[#Headers],[Payment Number]])-2)+DAY(LoanStartDate),"")</f>
        <v/>
      </c>
      <c r="D411" s="78" t="str">
        <f ca="1">IF(PaymentSchedule3[[#This Row],[Payment Number]]&lt;&gt;"",IF(ROW()-ROW(PaymentSchedule3[[#Headers],[Beginning
Balance]])=1,LoanAmount,INDEX(PaymentSchedule3[Ending
Balance],ROW()-ROW(PaymentSchedule3[[#Headers],[Beginning
Balance]])-1)),"")</f>
        <v/>
      </c>
      <c r="E411" s="79" t="str">
        <f ca="1">IF(PaymentSchedule3[[#This Row],[Payment Number]]&lt;&gt;"",ScheduledPayment,"")</f>
        <v/>
      </c>
      <c r="F411"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411"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411" s="78" t="str">
        <f ca="1">IF(PaymentSchedule3[[#This Row],[Payment Number]]&lt;&gt;"",PaymentSchedule3[[#This Row],[Total
Payment]]-PaymentSchedule3[[#This Row],[Interest]],"")</f>
        <v/>
      </c>
      <c r="I411" s="80" t="str">
        <f ca="1">IF(PaymentSchedule3[[#This Row],[Payment Number]]&lt;&gt;"",PaymentSchedule3[[#This Row],[Beginning
Balance]]*(InterestRate/PaymentsPerYear),"")</f>
        <v/>
      </c>
      <c r="J411" s="78" t="str">
        <f ca="1">IF(PaymentSchedule3[[#This Row],[Payment Number]]&lt;&gt;"",IF(PaymentSchedule3[[#This Row],[Scheduled Payment]]+PaymentSchedule3[[#This Row],[Extra
Payment]]&lt;=PaymentSchedule3[[#This Row],[Beginning
Balance]],PaymentSchedule3[[#This Row],[Beginning
Balance]]-PaymentSchedule3[[#This Row],[Principal]],0),"")</f>
        <v/>
      </c>
      <c r="K411" s="80" t="str">
        <f ca="1">IF(PaymentSchedule3[[#This Row],[Payment Number]]&lt;&gt;"",SUM(INDEX(PaymentSchedule3[Interest],1,1):PaymentSchedule3[[#This Row],[Interest]]),"")</f>
        <v/>
      </c>
    </row>
    <row r="412" spans="2:11" ht="18" customHeight="1">
      <c r="B412" s="76" t="str">
        <f ca="1">IF(LoanIsGood,IF(ROW()-ROW(PaymentSchedule3[[#Headers],[Payment Number]])&gt;ScheduledNumberOfPayments,"",ROW()-ROW(PaymentSchedule3[[#Headers],[Payment Number]])),"")</f>
        <v/>
      </c>
      <c r="C412" s="77" t="str">
        <f ca="1">IF(PaymentSchedule3[[#This Row],[Payment Number]]&lt;&gt;"",EOMONTH(LoanStartDate,ROW(PaymentSchedule3[[#This Row],[Payment Number]])-ROW(PaymentSchedule3[[#Headers],[Payment Number]])-2)+DAY(LoanStartDate),"")</f>
        <v/>
      </c>
      <c r="D412" s="78" t="str">
        <f ca="1">IF(PaymentSchedule3[[#This Row],[Payment Number]]&lt;&gt;"",IF(ROW()-ROW(PaymentSchedule3[[#Headers],[Beginning
Balance]])=1,LoanAmount,INDEX(PaymentSchedule3[Ending
Balance],ROW()-ROW(PaymentSchedule3[[#Headers],[Beginning
Balance]])-1)),"")</f>
        <v/>
      </c>
      <c r="E412" s="79" t="str">
        <f ca="1">IF(PaymentSchedule3[[#This Row],[Payment Number]]&lt;&gt;"",ScheduledPayment,"")</f>
        <v/>
      </c>
      <c r="F412" s="78"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412" s="78"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412" s="78" t="str">
        <f ca="1">IF(PaymentSchedule3[[#This Row],[Payment Number]]&lt;&gt;"",PaymentSchedule3[[#This Row],[Total
Payment]]-PaymentSchedule3[[#This Row],[Interest]],"")</f>
        <v/>
      </c>
      <c r="I412" s="80" t="str">
        <f ca="1">IF(PaymentSchedule3[[#This Row],[Payment Number]]&lt;&gt;"",PaymentSchedule3[[#This Row],[Beginning
Balance]]*(InterestRate/PaymentsPerYear),"")</f>
        <v/>
      </c>
      <c r="J412" s="78" t="str">
        <f ca="1">IF(PaymentSchedule3[[#This Row],[Payment Number]]&lt;&gt;"",IF(PaymentSchedule3[[#This Row],[Scheduled Payment]]+PaymentSchedule3[[#This Row],[Extra
Payment]]&lt;=PaymentSchedule3[[#This Row],[Beginning
Balance]],PaymentSchedule3[[#This Row],[Beginning
Balance]]-PaymentSchedule3[[#This Row],[Principal]],0),"")</f>
        <v/>
      </c>
      <c r="K412" s="80" t="str">
        <f ca="1">IF(PaymentSchedule3[[#This Row],[Payment Number]]&lt;&gt;"",SUM(INDEX(PaymentSchedule3[Interest],1,1):PaymentSchedule3[[#This Row],[Interest]]),"")</f>
        <v/>
      </c>
    </row>
  </sheetData>
  <mergeCells count="21">
    <mergeCell ref="G6:H6"/>
    <mergeCell ref="I6:K6"/>
    <mergeCell ref="C2:K2"/>
    <mergeCell ref="B5:D5"/>
    <mergeCell ref="B6:D6"/>
    <mergeCell ref="M4:T4"/>
    <mergeCell ref="B9:C9"/>
    <mergeCell ref="B11:D11"/>
    <mergeCell ref="G9:H9"/>
    <mergeCell ref="I9:K9"/>
    <mergeCell ref="I10:K10"/>
    <mergeCell ref="G11:H11"/>
    <mergeCell ref="I11:K11"/>
    <mergeCell ref="B7:D7"/>
    <mergeCell ref="G7:H7"/>
    <mergeCell ref="I7:K7"/>
    <mergeCell ref="G8:H8"/>
    <mergeCell ref="I8:K8"/>
    <mergeCell ref="B8:D8"/>
    <mergeCell ref="G5:H5"/>
    <mergeCell ref="I5:K5"/>
  </mergeCells>
  <conditionalFormatting sqref="B14:K412">
    <cfRule type="expression" dxfId="12" priority="1">
      <formula>($B14="")+(($D14=0)*($F14=0))</formula>
    </cfRule>
  </conditionalFormatting>
  <dataValidations count="25">
    <dataValidation allowBlank="1" showInputMessage="1" showErrorMessage="1" prompt="Cumulative interest is automatically updated in this column" sqref="K13" xr:uid="{39FCF65A-8BF2-4A41-956A-9264E8590921}"/>
    <dataValidation allowBlank="1" showInputMessage="1" showErrorMessage="1" prompt="Ending balance is automatically updated in this column" sqref="J13" xr:uid="{9E9FE9EC-8AAF-4F4C-8DD9-0DD4E618C907}"/>
    <dataValidation allowBlank="1" showInputMessage="1" showErrorMessage="1" prompt="Interest is automatically updated in this column" sqref="I13" xr:uid="{46B3C13B-2AD3-488F-B3D3-CDE3BD29EE21}"/>
    <dataValidation allowBlank="1" showInputMessage="1" showErrorMessage="1" prompt="Principal is automatically updated in this column" sqref="H13" xr:uid="{06FC0B54-F6BE-4962-88AF-58C6CF8BFA28}"/>
    <dataValidation allowBlank="1" showInputMessage="1" showErrorMessage="1" prompt="Total payment is automatically updated in this column" sqref="G13" xr:uid="{879F7196-49CB-4D6D-AF3E-A97252EA5D0E}"/>
    <dataValidation allowBlank="1" showInputMessage="1" showErrorMessage="1" prompt="Extra payment is automatically updated in this column" sqref="F13" xr:uid="{9319C4EA-8B01-41B2-8CEC-4840852D26BD}"/>
    <dataValidation allowBlank="1" showInputMessage="1" showErrorMessage="1" prompt="Scheduled payment is automatically updated in this column" sqref="E13" xr:uid="{AC827F85-C60C-4034-B766-81C176B18CAB}"/>
    <dataValidation allowBlank="1" showInputMessage="1" showErrorMessage="1" prompt="Beginning balance is automatically updated in this column" sqref="D13" xr:uid="{2E0465BF-3149-4770-AEF5-578C39256318}"/>
    <dataValidation allowBlank="1" showInputMessage="1" showErrorMessage="1" prompt="Payment date is automatically updated in this column" sqref="C13" xr:uid="{325B9C27-C801-4377-A9FF-2E51A0980179}"/>
    <dataValidation allowBlank="1" showInputMessage="1" showErrorMessage="1" prompt="Payment number is automatically updated in this column" sqref="B13" xr:uid="{7CD0DAF3-B8F5-4728-9D9A-857ACB918E70}"/>
    <dataValidation allowBlank="1" showInputMessage="1" showErrorMessage="1" prompt="Automatically updated total early payments" sqref="I8" xr:uid="{3883319A-5381-4298-8BB5-27FAE8093B26}"/>
    <dataValidation allowBlank="1" showInputMessage="1" showErrorMessage="1" prompt="Automatically updated actual number of payments" sqref="I7" xr:uid="{600C4CB5-0E5A-4CEE-BC4A-375DABB3F52A}"/>
    <dataValidation allowBlank="1" showInputMessage="1" showErrorMessage="1" prompt="Automatically updated scheduled number of payments" sqref="I6" xr:uid="{9388C63A-AFBA-4C17-AB2F-0D309F8CB992}"/>
    <dataValidation allowBlank="1" showInputMessage="1" showErrorMessage="1" prompt="Automatically updated scheduled payment amount" sqref="I5" xr:uid="{F2DD4887-845B-455E-BAEB-57AC02B59F2F}"/>
    <dataValidation allowBlank="1" showInputMessage="1" showErrorMessage="1" prompt="Automatically calculated total interest" sqref="I9" xr:uid="{B6A179D9-4B93-4C7C-810A-F12B7FC8EE4B}"/>
    <dataValidation allowBlank="1" showInputMessage="1" showErrorMessage="1" prompt="Enter the amount of extra payment in this cell" sqref="E11" xr:uid="{E7BD987D-D7CA-4DBA-99CC-298791804D75}"/>
    <dataValidation allowBlank="1" showInputMessage="1" showErrorMessage="1" prompt="Enter the start date of loan in this cell" sqref="E9" xr:uid="{FC353A50-0E99-4F96-BF86-15FD00A62E5B}"/>
    <dataValidation allowBlank="1" showInputMessage="1" showErrorMessage="1" prompt="Enter the number of payments to be made in a year in this cell" sqref="E8" xr:uid="{6080DD76-3A8E-4C1B-8CE2-553DA61F4240}"/>
    <dataValidation allowBlank="1" showInputMessage="1" showErrorMessage="1" prompt="Enter loan period in years in this cell" sqref="E7" xr:uid="{0397BDA9-9E78-4890-A6B2-28C2D9B7E9A3}"/>
    <dataValidation allowBlank="1" showInputMessage="1" showErrorMessage="1" prompt="Enter interest rate to be paid annually in this cell" sqref="E6" xr:uid="{D4A44E56-2418-495E-9BCA-5BCFE5E96E74}"/>
    <dataValidation allowBlank="1" showInputMessage="1" showErrorMessage="1" prompt="Enter Loan Amount in this cell" sqref="E5" xr:uid="{A8FD2C6B-0619-4385-9C1B-BB9E89167B95}"/>
    <dataValidation allowBlank="1" showInputMessage="1" showErrorMessage="1" prompt="Worksheet title is in this cell. _x000a__x000a_Enter loan values in cells E5 to E9 &amp; extra payments in cell E11.  Enter loan summary values in cells I5 to K9, with lender name in cell I11.  _x000a__x000a_The Payment Schedule table will automatically update." sqref="C2:K2" xr:uid="{3A360FA2-AC80-4D4C-A182-5949DE831937}"/>
    <dataValidation allowBlank="1" showInputMessage="1" showErrorMessage="1" prompt="This workbook produces a loan amortization schedule that calculates total interest and total payments &amp; includes the option for extra payments._x000a__x000a_Go to cell C2 for additional information about this template._x000a_" sqref="A1" xr:uid="{57860951-A0B7-4EFC-AB61-94C0CE82DCA7}"/>
    <dataValidation allowBlank="1" showInputMessage="1" showErrorMessage="1" prompt="Enter loan values in cells E5 to E9, and the extra payment in cell E11. Description of each loan value is in column E. Payment Schedule table starting in cell G4 will automatically update." sqref="B4" xr:uid="{2FD12715-0647-4D3F-BB88-EB7F855973B1}"/>
    <dataValidation allowBlank="1" showInputMessage="1" showErrorMessage="1" prompt="Loan Summary fields from I5 to I9 are automatically adjusted based on the values entered in cells E5 to E9. Enter the Lender's name in I11._x000a__x000a_Description of each value can be found in column I." sqref="G4" xr:uid="{E66544D4-4148-4B97-A686-62F3E8BA6D42}"/>
  </dataValidations>
  <printOptions horizontalCentered="1"/>
  <pageMargins left="0.4" right="0.4" top="0.4" bottom="0.5" header="0.3" footer="0.3"/>
  <pageSetup scale="79" fitToHeight="0" orientation="landscape" r:id="rId1"/>
  <headerFooter differentFirst="1">
    <oddFoote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33785cb-e920-4fa8-8aed-a37f590c97e6" xsi:nil="true"/>
    <lcf76f155ced4ddcb4097134ff3c332f xmlns="47edd3d0-10c3-404c-b7a9-0a2813c9b72b">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C31D11DFDD3EA4AA948CEEFACB5F7AD" ma:contentTypeVersion="16" ma:contentTypeDescription="Create a new document." ma:contentTypeScope="" ma:versionID="beef4e061409aa330b92558d6ae6b832">
  <xsd:schema xmlns:xsd="http://www.w3.org/2001/XMLSchema" xmlns:xs="http://www.w3.org/2001/XMLSchema" xmlns:p="http://schemas.microsoft.com/office/2006/metadata/properties" xmlns:ns2="47edd3d0-10c3-404c-b7a9-0a2813c9b72b" xmlns:ns3="733785cb-e920-4fa8-8aed-a37f590c97e6" targetNamespace="http://schemas.microsoft.com/office/2006/metadata/properties" ma:root="true" ma:fieldsID="4b5cd32cc45fc3dc969f76d5ae0e7fa3" ns2:_="" ns3:_="">
    <xsd:import namespace="47edd3d0-10c3-404c-b7a9-0a2813c9b72b"/>
    <xsd:import namespace="733785cb-e920-4fa8-8aed-a37f590c97e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edd3d0-10c3-404c-b7a9-0a2813c9b7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8b28469-8996-4088-bd89-44d87d6385e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33785cb-e920-4fa8-8aed-a37f590c97e6"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b70c85d-a86e-4a1d-9633-cb2f73ae24aa}" ma:internalName="TaxCatchAll" ma:showField="CatchAllData" ma:web="733785cb-e920-4fa8-8aed-a37f590c97e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5FC484-22E1-46B8-AF82-A10C8B95E93A}"/>
</file>

<file path=customXml/itemProps2.xml><?xml version="1.0" encoding="utf-8"?>
<ds:datastoreItem xmlns:ds="http://schemas.openxmlformats.org/officeDocument/2006/customXml" ds:itemID="{C8666D08-E803-410C-AADE-B689A81EAADD}"/>
</file>

<file path=customXml/itemProps3.xml><?xml version="1.0" encoding="utf-8"?>
<ds:datastoreItem xmlns:ds="http://schemas.openxmlformats.org/officeDocument/2006/customXml" ds:itemID="{EDE9939A-5A04-4F8E-A3A6-79E091FADB5D}"/>
</file>

<file path=docProps/app.xml><?xml version="1.0" encoding="utf-8"?>
<Properties xmlns="http://schemas.openxmlformats.org/officeDocument/2006/extended-properties" xmlns:vt="http://schemas.openxmlformats.org/officeDocument/2006/docPropsVTypes">
  <Template>TM03986974</Template>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2020-08-04T04:24:44Z</dcterms:created>
  <dcterms:modified xsi:type="dcterms:W3CDTF">2022-10-18T20:02:29Z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0x010100EC31D11DFDD3EA4AA948CEEFACB5F7AD</vt:lpwstr>
  </property>
  <property fmtid="{D5CDD505-2E9C-101B-9397-08002B2CF9AE}" pid="3" name="MediaServiceImageTags">
    <vt:lpwstr/>
  </property>
</Properties>
</file>