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02"/>
  <workbookPr codeName="ThisWorkbook"/>
  <mc:AlternateContent xmlns:mc="http://schemas.openxmlformats.org/markup-compatibility/2006">
    <mc:Choice Requires="x15">
      <x15ac:absPath xmlns:x15ac="http://schemas.microsoft.com/office/spreadsheetml/2010/11/ac" url="https://pennstateoffice365-my.sharepoint.com/personal/rfm5548_psu_edu/Documents/B Moore/Website Worksheets/"/>
    </mc:Choice>
  </mc:AlternateContent>
  <xr:revisionPtr revIDLastSave="1" documentId="8_{C5FB7955-F216-456F-B31C-D55F2C353B05}" xr6:coauthVersionLast="47" xr6:coauthVersionMax="47" xr10:uidLastSave="{6A979750-8387-465B-AA5B-E1224CAD3720}"/>
  <bookViews>
    <workbookView xWindow="-98" yWindow="-98" windowWidth="20715" windowHeight="13276" activeTab="3" xr2:uid="{00000000-000D-0000-FFFF-FFFF00000000}"/>
  </bookViews>
  <sheets>
    <sheet name="Instructions" sheetId="15" r:id="rId1"/>
    <sheet name="1. Borrowing Student Loans" sheetId="16" r:id="rId2"/>
    <sheet name="2. Repaying Student Loans" sheetId="17" r:id="rId3"/>
    <sheet name="Loan Repayment Schedule" sheetId="11" r:id="rId4"/>
  </sheets>
  <definedNames>
    <definedName name="ActualNumberOfPayments" localSheetId="1">IFERROR(IF('1. Borrowing Student Loans'!LoanIsGood,IF('1. Borrowing Student Loans'!PaymentsPerYear=1,1,MATCH(0.01,'1. Borrowing Student Loans'!End_Bal,-1)+1)),"")</definedName>
    <definedName name="ActualNumberOfPayments" localSheetId="0">IFERROR(IF(Instructions!LoanIsGood,IF(Instructions!PaymentsPerYear=1,1,MATCH(0.01,Instructions!End_Bal,-1)+1)),"")</definedName>
    <definedName name="ActualNumberOfPayments" localSheetId="3">IFERROR(IF('Loan Repayment Schedule'!LoanIsGood,IF('Loan Repayment Schedule'!PaymentsPerYear=1,1,MATCH(0.01,'Loan Repayment Schedule'!End_Bal,-1)+1)),"")</definedName>
    <definedName name="ActualNumberOfPayments">IFERROR(IF(LoanIsGood,IF(PaymentsPerYear=1,1,MATCH(0.01,End_Bal,-1)+1)),"")</definedName>
    <definedName name="ColumnTitle1" localSheetId="1">#REF!</definedName>
    <definedName name="ColumnTitle1" localSheetId="0">#REF!</definedName>
    <definedName name="ColumnTitle1" localSheetId="3">PaymentSchedule3[[#Headers],[Payment Number]]</definedName>
    <definedName name="ColumnTitle1">#REF!</definedName>
    <definedName name="End_Bal" localSheetId="1">#REF!</definedName>
    <definedName name="End_Bal" localSheetId="0">#REF!</definedName>
    <definedName name="End_Bal" localSheetId="3">PaymentSchedule3[Ending
Balance]</definedName>
    <definedName name="End_Bal">#REF!</definedName>
    <definedName name="ExtraPayments" localSheetId="1">#REF!</definedName>
    <definedName name="ExtraPayments" localSheetId="0">#REF!</definedName>
    <definedName name="ExtraPayments" localSheetId="3">'Loan Repayment Schedule'!$E$11</definedName>
    <definedName name="ExtraPayments">#REF!</definedName>
    <definedName name="InterestRate" localSheetId="1">#REF!</definedName>
    <definedName name="InterestRate" localSheetId="0">#REF!</definedName>
    <definedName name="InterestRate" localSheetId="3">'Loan Repayment Schedule'!$E$6</definedName>
    <definedName name="InterestRate">#REF!</definedName>
    <definedName name="LastCol" localSheetId="1">MATCH(REPT("z",255),#REF!)</definedName>
    <definedName name="LastCol" localSheetId="0">MATCH(REPT("z",255),#REF!)</definedName>
    <definedName name="LastCol" localSheetId="3">MATCH(REPT("z",255),'Loan Repayment Schedule'!$13:$13)</definedName>
    <definedName name="LastCol">MATCH(REPT("z",255),#REF!)</definedName>
    <definedName name="LastRow" localSheetId="3">MATCH(9.99E+307,'Loan Repayment Schedule'!$B:$B)</definedName>
    <definedName name="LastRow">MATCH(9.99E+307,#REF!)</definedName>
    <definedName name="LenderName" localSheetId="1">#REF!</definedName>
    <definedName name="LenderName" localSheetId="0">#REF!</definedName>
    <definedName name="LenderName" localSheetId="3">'Loan Repayment Schedule'!$H$11:$I$11</definedName>
    <definedName name="LenderName">#REF!</definedName>
    <definedName name="LoanAmount" localSheetId="1">#REF!</definedName>
    <definedName name="LoanAmount" localSheetId="0">#REF!</definedName>
    <definedName name="LoanAmount" localSheetId="3">'Loan Repayment Schedule'!$E$5</definedName>
    <definedName name="LoanAmount">#REF!</definedName>
    <definedName name="LoanIsGood" localSheetId="1">(#REF!*#REF!*#REF!*#REF!)&gt;0</definedName>
    <definedName name="LoanIsGood" localSheetId="0">(#REF!*#REF!*#REF!*#REF!)&gt;0</definedName>
    <definedName name="LoanIsGood" localSheetId="3">('Loan Repayment Schedule'!$E$5*'Loan Repayment Schedule'!$E$6*'Loan Repayment Schedule'!$E$7*'Loan Repayment Schedule'!$E$9)&gt;0</definedName>
    <definedName name="LoanIsGood">(#REF!*#REF!*#REF!*#REF!)&gt;0</definedName>
    <definedName name="LoanPeriod" localSheetId="1">#REF!</definedName>
    <definedName name="LoanPeriod" localSheetId="0">#REF!</definedName>
    <definedName name="LoanPeriod" localSheetId="3">'Loan Repayment Schedule'!$E$7</definedName>
    <definedName name="LoanPeriod">#REF!</definedName>
    <definedName name="LoanStartDate" localSheetId="1">#REF!</definedName>
    <definedName name="LoanStartDate" localSheetId="0">#REF!</definedName>
    <definedName name="LoanStartDate" localSheetId="3">'Loan Repayment Schedule'!$E$9</definedName>
    <definedName name="LoanStartDate">#REF!</definedName>
    <definedName name="PaymentsPerYear" localSheetId="1">#REF!</definedName>
    <definedName name="PaymentsPerYear" localSheetId="0">#REF!</definedName>
    <definedName name="PaymentsPerYear" localSheetId="3">'Loan Repayment Schedule'!$E$8</definedName>
    <definedName name="PaymentsPerYear">#REF!</definedName>
    <definedName name="_xlnm.Print_Titles" localSheetId="3">'Loan Repayment Schedule'!$13:$13</definedName>
    <definedName name="PrintArea_SET" localSheetId="1">OFFSET(#REF!,,,[0]!LastRow,'1. Borrowing Student Loans'!LastCol)</definedName>
    <definedName name="PrintArea_SET" localSheetId="0">OFFSET(#REF!,,,LastRow,Instructions!LastCol)</definedName>
    <definedName name="PrintArea_SET" localSheetId="3">OFFSET('Loan Repayment Schedule'!#REF!,,,'Loan Repayment Schedule'!LastRow,'Loan Repayment Schedule'!LastCol)</definedName>
    <definedName name="PrintArea_SET">OFFSET(#REF!,,,LastRow,LastCol)</definedName>
    <definedName name="RowTitleRegion1..E9" localSheetId="1">#REF!</definedName>
    <definedName name="RowTitleRegion1..E9" localSheetId="0">#REF!</definedName>
    <definedName name="RowTitleRegion1..E9" localSheetId="3">'Loan Repayment Schedule'!$B$5:$D$5</definedName>
    <definedName name="RowTitleRegion1..E9">#REF!</definedName>
    <definedName name="RowTitleRegion2..I7" localSheetId="1">#REF!</definedName>
    <definedName name="RowTitleRegion2..I7" localSheetId="0">#REF!</definedName>
    <definedName name="RowTitleRegion2..I7" localSheetId="3">'Loan Repayment Schedule'!$G$5:$H$5</definedName>
    <definedName name="RowTitleRegion2..I7">#REF!</definedName>
    <definedName name="RowTitleRegion3..E9" localSheetId="1">#REF!</definedName>
    <definedName name="RowTitleRegion3..E9" localSheetId="0">#REF!</definedName>
    <definedName name="RowTitleRegion3..E9" localSheetId="3">'Loan Repayment Schedule'!$B$11</definedName>
    <definedName name="RowTitleRegion3..E9">#REF!</definedName>
    <definedName name="RowTitleRegion4..H9" localSheetId="1">#REF!</definedName>
    <definedName name="RowTitleRegion4..H9" localSheetId="0">#REF!</definedName>
    <definedName name="RowTitleRegion4..H9" localSheetId="3">'Loan Repayment Schedule'!$G$11</definedName>
    <definedName name="RowTitleRegion4..H9">#REF!</definedName>
    <definedName name="ScheduledNumberOfPayments" localSheetId="1">#REF!</definedName>
    <definedName name="ScheduledNumberOfPayments" localSheetId="0">#REF!</definedName>
    <definedName name="ScheduledNumberOfPayments" localSheetId="3">'Loan Repayment Schedule'!$I$6</definedName>
    <definedName name="ScheduledNumberOfPayments">#REF!</definedName>
    <definedName name="ScheduledPayment" localSheetId="1">#REF!</definedName>
    <definedName name="ScheduledPayment" localSheetId="0">#REF!</definedName>
    <definedName name="ScheduledPayment" localSheetId="3">'Loan Repayment Schedule'!$I$5</definedName>
    <definedName name="ScheduledPayment">#REF!</definedName>
    <definedName name="TotalEarlyPayments" localSheetId="1">SUM(#REF!)</definedName>
    <definedName name="TotalEarlyPayments" localSheetId="0">SUM(#REF!)</definedName>
    <definedName name="TotalEarlyPayments" localSheetId="3">SUM(PaymentSchedule3[Extra
Payment])</definedName>
    <definedName name="TotalEarlyPayments">SUM(#REF!)</definedName>
    <definedName name="TotalInterest" localSheetId="1">SUM(#REF!)</definedName>
    <definedName name="TotalInterest" localSheetId="0">SUM(#REF!)</definedName>
    <definedName name="TotalInterest" localSheetId="3">SUM(PaymentSchedule3[Interest])</definedName>
    <definedName name="TotalInterest">SUM(#REF!)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6" l="1"/>
  <c r="K28" i="16" s="1"/>
  <c r="I6" i="11"/>
  <c r="I5" i="11" s="1"/>
  <c r="D28" i="16" l="1"/>
  <c r="F28" i="16" s="1"/>
  <c r="B192" i="11"/>
  <c r="B194" i="11"/>
  <c r="B161" i="11"/>
  <c r="B133" i="11"/>
  <c r="B83" i="11"/>
  <c r="B62" i="11"/>
  <c r="E62" i="11" s="1"/>
  <c r="B61" i="11"/>
  <c r="B41" i="11"/>
  <c r="B35" i="11"/>
  <c r="B33" i="11"/>
  <c r="E33" i="11" s="1"/>
  <c r="B65" i="11"/>
  <c r="E65" i="11" s="1"/>
  <c r="B45" i="11"/>
  <c r="C45" i="11" s="1"/>
  <c r="B103" i="11"/>
  <c r="C103" i="11" s="1"/>
  <c r="B14" i="11"/>
  <c r="D14" i="11" s="1"/>
  <c r="I14" i="11" s="1"/>
  <c r="B46" i="11"/>
  <c r="E46" i="11" s="1"/>
  <c r="B72" i="11"/>
  <c r="E72" i="11" s="1"/>
  <c r="B108" i="11"/>
  <c r="C108" i="11" s="1"/>
  <c r="B111" i="11"/>
  <c r="E111" i="11" s="1"/>
  <c r="B114" i="11"/>
  <c r="C114" i="11" s="1"/>
  <c r="B115" i="11"/>
  <c r="B17" i="11"/>
  <c r="C17" i="11" s="1"/>
  <c r="B73" i="11"/>
  <c r="B51" i="11"/>
  <c r="E51" i="11" s="1"/>
  <c r="B21" i="11"/>
  <c r="E21" i="11" s="1"/>
  <c r="B22" i="11"/>
  <c r="E22" i="11" s="1"/>
  <c r="B79" i="11"/>
  <c r="C79" i="11" s="1"/>
  <c r="B25" i="11"/>
  <c r="E25" i="11" s="1"/>
  <c r="B54" i="11"/>
  <c r="E54" i="11" s="1"/>
  <c r="B121" i="11"/>
  <c r="E121" i="11" s="1"/>
  <c r="B66" i="11"/>
  <c r="E66" i="11" s="1"/>
  <c r="B95" i="11"/>
  <c r="C95" i="11" s="1"/>
  <c r="B49" i="11"/>
  <c r="C49" i="11" s="1"/>
  <c r="B19" i="11"/>
  <c r="E19" i="11" s="1"/>
  <c r="B76" i="11"/>
  <c r="E76" i="11" s="1"/>
  <c r="B78" i="11"/>
  <c r="C78" i="11" s="1"/>
  <c r="B53" i="11"/>
  <c r="E53" i="11" s="1"/>
  <c r="B116" i="11"/>
  <c r="C116" i="11" s="1"/>
  <c r="B27" i="11"/>
  <c r="E27" i="11" s="1"/>
  <c r="B58" i="11"/>
  <c r="C58" i="11" s="1"/>
  <c r="B80" i="11"/>
  <c r="E80" i="11" s="1"/>
  <c r="B122" i="11"/>
  <c r="C122" i="11" s="1"/>
  <c r="B37" i="11"/>
  <c r="C37" i="11" s="1"/>
  <c r="B38" i="11"/>
  <c r="E38" i="11" s="1"/>
  <c r="B91" i="11"/>
  <c r="E91" i="11" s="1"/>
  <c r="B67" i="11"/>
  <c r="E67" i="11" s="1"/>
  <c r="B43" i="11"/>
  <c r="C43" i="11" s="1"/>
  <c r="B68" i="11"/>
  <c r="E68" i="11" s="1"/>
  <c r="B29" i="11"/>
  <c r="E29" i="11" s="1"/>
  <c r="B59" i="11"/>
  <c r="C59" i="11" s="1"/>
  <c r="B81" i="11"/>
  <c r="E81" i="11" s="1"/>
  <c r="B124" i="11"/>
  <c r="C124" i="11" s="1"/>
  <c r="B30" i="11"/>
  <c r="E30" i="11" s="1"/>
  <c r="B82" i="11"/>
  <c r="C82" i="11" s="1"/>
  <c r="B130" i="11"/>
  <c r="C130" i="11" s="1"/>
  <c r="B84" i="11"/>
  <c r="E84" i="11" s="1"/>
  <c r="B139" i="11"/>
  <c r="F139" i="11" s="1"/>
  <c r="B90" i="11"/>
  <c r="C90" i="11" s="1"/>
  <c r="B150" i="11"/>
  <c r="D150" i="11" s="1"/>
  <c r="E73" i="11"/>
  <c r="C73" i="11"/>
  <c r="E61" i="11"/>
  <c r="C61" i="11"/>
  <c r="C54" i="11"/>
  <c r="C62" i="11"/>
  <c r="E83" i="11"/>
  <c r="C41" i="11"/>
  <c r="C83" i="11"/>
  <c r="E35" i="11"/>
  <c r="D192" i="11"/>
  <c r="K192" i="11"/>
  <c r="I192" i="11"/>
  <c r="E192" i="11"/>
  <c r="C192" i="11"/>
  <c r="J192" i="11"/>
  <c r="H192" i="11"/>
  <c r="F192" i="11"/>
  <c r="G192" i="11"/>
  <c r="K194" i="11"/>
  <c r="G194" i="11"/>
  <c r="E194" i="11"/>
  <c r="H194" i="11"/>
  <c r="F194" i="11"/>
  <c r="C194" i="11"/>
  <c r="J194" i="11"/>
  <c r="I194" i="11"/>
  <c r="D194" i="11"/>
  <c r="E41" i="11"/>
  <c r="C35" i="11"/>
  <c r="C91" i="11"/>
  <c r="B70" i="11"/>
  <c r="B98" i="11"/>
  <c r="B187" i="11"/>
  <c r="B196" i="11"/>
  <c r="B56" i="11"/>
  <c r="B63" i="11"/>
  <c r="B106" i="11"/>
  <c r="B128" i="11"/>
  <c r="B16" i="11"/>
  <c r="B24" i="11"/>
  <c r="B32" i="11"/>
  <c r="B40" i="11"/>
  <c r="B48" i="11"/>
  <c r="B74" i="11"/>
  <c r="B119" i="11"/>
  <c r="B135" i="11"/>
  <c r="B146" i="11"/>
  <c r="B188" i="11"/>
  <c r="I161" i="11"/>
  <c r="H161" i="11"/>
  <c r="F161" i="11"/>
  <c r="D161" i="11"/>
  <c r="K161" i="11"/>
  <c r="J161" i="11"/>
  <c r="B189" i="11"/>
  <c r="C150" i="11"/>
  <c r="C161" i="11"/>
  <c r="B208" i="11"/>
  <c r="C53" i="11"/>
  <c r="C84" i="11"/>
  <c r="B99" i="11"/>
  <c r="B129" i="11"/>
  <c r="E161" i="11"/>
  <c r="B18" i="11"/>
  <c r="B26" i="11"/>
  <c r="B34" i="11"/>
  <c r="B42" i="11"/>
  <c r="B50" i="11"/>
  <c r="B60" i="11"/>
  <c r="B69" i="11"/>
  <c r="B132" i="11"/>
  <c r="B143" i="11"/>
  <c r="G161" i="11"/>
  <c r="E45" i="11"/>
  <c r="B55" i="11"/>
  <c r="B71" i="11"/>
  <c r="B107" i="11"/>
  <c r="B126" i="11"/>
  <c r="K150" i="11"/>
  <c r="B169" i="11"/>
  <c r="B210" i="11"/>
  <c r="B15" i="11"/>
  <c r="B23" i="11"/>
  <c r="B31" i="11"/>
  <c r="B39" i="11"/>
  <c r="B47" i="11"/>
  <c r="B140" i="11"/>
  <c r="B151" i="11"/>
  <c r="E133" i="11"/>
  <c r="C133" i="11"/>
  <c r="B408" i="11"/>
  <c r="B400" i="11"/>
  <c r="B392" i="11"/>
  <c r="B384" i="11"/>
  <c r="B376" i="11"/>
  <c r="B368" i="11"/>
  <c r="B360" i="11"/>
  <c r="B352" i="11"/>
  <c r="B344" i="11"/>
  <c r="B336" i="11"/>
  <c r="B328" i="11"/>
  <c r="B411" i="11"/>
  <c r="B403" i="11"/>
  <c r="B395" i="11"/>
  <c r="B387" i="11"/>
  <c r="B379" i="11"/>
  <c r="B371" i="11"/>
  <c r="B363" i="11"/>
  <c r="B355" i="11"/>
  <c r="B347" i="11"/>
  <c r="B339" i="11"/>
  <c r="B406" i="11"/>
  <c r="B398" i="11"/>
  <c r="B390" i="11"/>
  <c r="B382" i="11"/>
  <c r="B374" i="11"/>
  <c r="B366" i="11"/>
  <c r="B358" i="11"/>
  <c r="B350" i="11"/>
  <c r="B342" i="11"/>
  <c r="B409" i="11"/>
  <c r="B401" i="11"/>
  <c r="B393" i="11"/>
  <c r="B385" i="11"/>
  <c r="B377" i="11"/>
  <c r="B369" i="11"/>
  <c r="B361" i="11"/>
  <c r="B353" i="11"/>
  <c r="B345" i="11"/>
  <c r="B337" i="11"/>
  <c r="B329" i="11"/>
  <c r="B321" i="11"/>
  <c r="B412" i="11"/>
  <c r="B404" i="11"/>
  <c r="B396" i="11"/>
  <c r="B388" i="11"/>
  <c r="B380" i="11"/>
  <c r="B372" i="11"/>
  <c r="B364" i="11"/>
  <c r="B356" i="11"/>
  <c r="B348" i="11"/>
  <c r="B340" i="11"/>
  <c r="B332" i="11"/>
  <c r="B324" i="11"/>
  <c r="B407" i="11"/>
  <c r="B399" i="11"/>
  <c r="B391" i="11"/>
  <c r="B383" i="11"/>
  <c r="B375" i="11"/>
  <c r="B367" i="11"/>
  <c r="B359" i="11"/>
  <c r="B351" i="11"/>
  <c r="B343" i="11"/>
  <c r="B335" i="11"/>
  <c r="B327" i="11"/>
  <c r="B319" i="11"/>
  <c r="B311" i="11"/>
  <c r="B410" i="11"/>
  <c r="B402" i="11"/>
  <c r="B394" i="11"/>
  <c r="B386" i="11"/>
  <c r="B378" i="11"/>
  <c r="B370" i="11"/>
  <c r="B362" i="11"/>
  <c r="B354" i="11"/>
  <c r="B346" i="11"/>
  <c r="B338" i="11"/>
  <c r="B279" i="11"/>
  <c r="B274" i="11"/>
  <c r="B266" i="11"/>
  <c r="B325" i="11"/>
  <c r="B307" i="11"/>
  <c r="B302" i="11"/>
  <c r="B357" i="11"/>
  <c r="B318" i="11"/>
  <c r="B277" i="11"/>
  <c r="B269" i="11"/>
  <c r="B261" i="11"/>
  <c r="B253" i="11"/>
  <c r="B245" i="11"/>
  <c r="B237" i="11"/>
  <c r="B229" i="11"/>
  <c r="B221" i="11"/>
  <c r="B213" i="11"/>
  <c r="B205" i="11"/>
  <c r="B197" i="11"/>
  <c r="B381" i="11"/>
  <c r="B334" i="11"/>
  <c r="B315" i="11"/>
  <c r="B405" i="11"/>
  <c r="B312" i="11"/>
  <c r="B309" i="11"/>
  <c r="B304" i="11"/>
  <c r="B333" i="11"/>
  <c r="B285" i="11"/>
  <c r="B299" i="11"/>
  <c r="B292" i="11"/>
  <c r="B349" i="11"/>
  <c r="B317" i="11"/>
  <c r="B306" i="11"/>
  <c r="B301" i="11"/>
  <c r="B373" i="11"/>
  <c r="B320" i="11"/>
  <c r="B314" i="11"/>
  <c r="B294" i="11"/>
  <c r="B287" i="11"/>
  <c r="B270" i="11"/>
  <c r="B397" i="11"/>
  <c r="B331" i="11"/>
  <c r="B303" i="11"/>
  <c r="B296" i="11"/>
  <c r="B289" i="11"/>
  <c r="B282" i="11"/>
  <c r="B278" i="11"/>
  <c r="B273" i="11"/>
  <c r="B265" i="11"/>
  <c r="B323" i="11"/>
  <c r="B308" i="11"/>
  <c r="B341" i="11"/>
  <c r="B298" i="11"/>
  <c r="B365" i="11"/>
  <c r="B330" i="11"/>
  <c r="B305" i="11"/>
  <c r="B291" i="11"/>
  <c r="B284" i="11"/>
  <c r="B271" i="11"/>
  <c r="B286" i="11"/>
  <c r="B255" i="11"/>
  <c r="B310" i="11"/>
  <c r="B297" i="11"/>
  <c r="B281" i="11"/>
  <c r="B248" i="11"/>
  <c r="B241" i="11"/>
  <c r="B234" i="11"/>
  <c r="B227" i="11"/>
  <c r="B220" i="11"/>
  <c r="B206" i="11"/>
  <c r="B199" i="11"/>
  <c r="B176" i="11"/>
  <c r="B168" i="11"/>
  <c r="B160" i="11"/>
  <c r="B152" i="11"/>
  <c r="B262" i="11"/>
  <c r="B257" i="11"/>
  <c r="B250" i="11"/>
  <c r="B243" i="11"/>
  <c r="B236" i="11"/>
  <c r="B222" i="11"/>
  <c r="B215" i="11"/>
  <c r="B183" i="11"/>
  <c r="B181" i="11"/>
  <c r="B179" i="11"/>
  <c r="B171" i="11"/>
  <c r="B163" i="11"/>
  <c r="B155" i="11"/>
  <c r="B295" i="11"/>
  <c r="B280" i="11"/>
  <c r="B267" i="11"/>
  <c r="B252" i="11"/>
  <c r="B238" i="11"/>
  <c r="B231" i="11"/>
  <c r="B185" i="11"/>
  <c r="B174" i="11"/>
  <c r="B166" i="11"/>
  <c r="B158" i="11"/>
  <c r="B264" i="11"/>
  <c r="B322" i="11"/>
  <c r="B240" i="11"/>
  <c r="B233" i="11"/>
  <c r="B226" i="11"/>
  <c r="B219" i="11"/>
  <c r="B212" i="11"/>
  <c r="B198" i="11"/>
  <c r="B191" i="11"/>
  <c r="B293" i="11"/>
  <c r="B288" i="11"/>
  <c r="B172" i="11"/>
  <c r="B164" i="11"/>
  <c r="B156" i="11"/>
  <c r="B256" i="11"/>
  <c r="B249" i="11"/>
  <c r="B242" i="11"/>
  <c r="B235" i="11"/>
  <c r="B228" i="11"/>
  <c r="B214" i="11"/>
  <c r="B207" i="11"/>
  <c r="B180" i="11"/>
  <c r="B283" i="11"/>
  <c r="B272" i="11"/>
  <c r="B200" i="11"/>
  <c r="B193" i="11"/>
  <c r="B182" i="11"/>
  <c r="B175" i="11"/>
  <c r="B167" i="11"/>
  <c r="B159" i="11"/>
  <c r="B389" i="11"/>
  <c r="B259" i="11"/>
  <c r="B217" i="11"/>
  <c r="B254" i="11"/>
  <c r="B263" i="11"/>
  <c r="B258" i="11"/>
  <c r="B244" i="11"/>
  <c r="B230" i="11"/>
  <c r="B148" i="11"/>
  <c r="B326" i="11"/>
  <c r="B290" i="11"/>
  <c r="B216" i="11"/>
  <c r="B202" i="11"/>
  <c r="B184" i="11"/>
  <c r="B170" i="11"/>
  <c r="B137" i="11"/>
  <c r="B316" i="11"/>
  <c r="B239" i="11"/>
  <c r="B225" i="11"/>
  <c r="B211" i="11"/>
  <c r="B173" i="11"/>
  <c r="B157" i="11"/>
  <c r="B154" i="11"/>
  <c r="B144" i="11"/>
  <c r="B117" i="11"/>
  <c r="B109" i="11"/>
  <c r="B101" i="11"/>
  <c r="B93" i="11"/>
  <c r="B85" i="11"/>
  <c r="B77" i="11"/>
  <c r="B313" i="11"/>
  <c r="B276" i="11"/>
  <c r="B268" i="11"/>
  <c r="B201" i="11"/>
  <c r="B142" i="11"/>
  <c r="B131" i="11"/>
  <c r="B120" i="11"/>
  <c r="B112" i="11"/>
  <c r="B104" i="11"/>
  <c r="B96" i="11"/>
  <c r="B88" i="11"/>
  <c r="B275" i="11"/>
  <c r="B224" i="11"/>
  <c r="B247" i="11"/>
  <c r="B300" i="11"/>
  <c r="B251" i="11"/>
  <c r="B223" i="11"/>
  <c r="B149" i="11"/>
  <c r="B138" i="11"/>
  <c r="B127" i="11"/>
  <c r="B209" i="11"/>
  <c r="B195" i="11"/>
  <c r="B186" i="11"/>
  <c r="B178" i="11"/>
  <c r="B162" i="11"/>
  <c r="B147" i="11"/>
  <c r="B136" i="11"/>
  <c r="B118" i="11"/>
  <c r="B110" i="11"/>
  <c r="B102" i="11"/>
  <c r="B94" i="11"/>
  <c r="B86" i="11"/>
  <c r="B246" i="11"/>
  <c r="B125" i="11"/>
  <c r="B260" i="11"/>
  <c r="B232" i="11"/>
  <c r="B218" i="11"/>
  <c r="B204" i="11"/>
  <c r="B190" i="11"/>
  <c r="B165" i="11"/>
  <c r="B153" i="11"/>
  <c r="B145" i="11"/>
  <c r="B134" i="11"/>
  <c r="B123" i="11"/>
  <c r="B113" i="11"/>
  <c r="B105" i="11"/>
  <c r="B97" i="11"/>
  <c r="B89" i="11"/>
  <c r="B20" i="11"/>
  <c r="B28" i="11"/>
  <c r="B36" i="11"/>
  <c r="B44" i="11"/>
  <c r="B52" i="11"/>
  <c r="B57" i="11"/>
  <c r="B64" i="11"/>
  <c r="B75" i="11"/>
  <c r="B87" i="11"/>
  <c r="B92" i="11"/>
  <c r="C115" i="11"/>
  <c r="E115" i="11"/>
  <c r="E130" i="11"/>
  <c r="B177" i="11"/>
  <c r="B100" i="11"/>
  <c r="B141" i="11"/>
  <c r="B203" i="11"/>
  <c r="E114" i="11" l="1"/>
  <c r="C25" i="11"/>
  <c r="E17" i="11"/>
  <c r="E82" i="11"/>
  <c r="C81" i="11"/>
  <c r="E78" i="11"/>
  <c r="C111" i="11"/>
  <c r="C27" i="11"/>
  <c r="E43" i="11"/>
  <c r="E124" i="11"/>
  <c r="C80" i="11"/>
  <c r="E116" i="11"/>
  <c r="E79" i="11"/>
  <c r="C72" i="11"/>
  <c r="C38" i="11"/>
  <c r="C33" i="11"/>
  <c r="E150" i="11"/>
  <c r="F150" i="11"/>
  <c r="H150" i="11"/>
  <c r="C67" i="11"/>
  <c r="I150" i="11"/>
  <c r="C30" i="11"/>
  <c r="J150" i="11"/>
  <c r="G150" i="11"/>
  <c r="E49" i="11"/>
  <c r="C65" i="11"/>
  <c r="E103" i="11"/>
  <c r="E108" i="11"/>
  <c r="C76" i="11"/>
  <c r="E14" i="11"/>
  <c r="C46" i="11"/>
  <c r="C66" i="11"/>
  <c r="E90" i="11"/>
  <c r="C19" i="11"/>
  <c r="E59" i="11"/>
  <c r="E37" i="11"/>
  <c r="I139" i="11"/>
  <c r="C68" i="11"/>
  <c r="J139" i="11"/>
  <c r="C121" i="11"/>
  <c r="C51" i="11"/>
  <c r="E58" i="11"/>
  <c r="C29" i="11"/>
  <c r="E139" i="11"/>
  <c r="E95" i="11"/>
  <c r="C14" i="11"/>
  <c r="H139" i="11"/>
  <c r="C21" i="11"/>
  <c r="G139" i="11"/>
  <c r="C22" i="11"/>
  <c r="K139" i="11"/>
  <c r="E122" i="11"/>
  <c r="C139" i="11"/>
  <c r="D139" i="11"/>
  <c r="K14" i="11"/>
  <c r="K199" i="11"/>
  <c r="I199" i="11"/>
  <c r="E199" i="11"/>
  <c r="C199" i="11"/>
  <c r="D199" i="11"/>
  <c r="J199" i="11"/>
  <c r="H199" i="11"/>
  <c r="G199" i="11"/>
  <c r="F199" i="11"/>
  <c r="J233" i="11"/>
  <c r="G233" i="11"/>
  <c r="E233" i="11"/>
  <c r="I233" i="11"/>
  <c r="F233" i="11"/>
  <c r="K233" i="11"/>
  <c r="H233" i="11"/>
  <c r="D233" i="11"/>
  <c r="C233" i="11"/>
  <c r="H190" i="11"/>
  <c r="E190" i="11"/>
  <c r="C190" i="11"/>
  <c r="K190" i="11"/>
  <c r="J190" i="11"/>
  <c r="I190" i="11"/>
  <c r="G190" i="11"/>
  <c r="F190" i="11"/>
  <c r="D190" i="11"/>
  <c r="K186" i="11"/>
  <c r="G186" i="11"/>
  <c r="E186" i="11"/>
  <c r="I186" i="11"/>
  <c r="H186" i="11"/>
  <c r="F186" i="11"/>
  <c r="D186" i="11"/>
  <c r="C186" i="11"/>
  <c r="J186" i="11"/>
  <c r="C120" i="11"/>
  <c r="E120" i="11"/>
  <c r="I173" i="11"/>
  <c r="H173" i="11"/>
  <c r="G173" i="11"/>
  <c r="F173" i="11"/>
  <c r="E173" i="11"/>
  <c r="D173" i="11"/>
  <c r="K173" i="11"/>
  <c r="J173" i="11"/>
  <c r="C173" i="11"/>
  <c r="K263" i="11"/>
  <c r="I263" i="11"/>
  <c r="F263" i="11"/>
  <c r="E263" i="11"/>
  <c r="C263" i="11"/>
  <c r="J263" i="11"/>
  <c r="H263" i="11"/>
  <c r="G263" i="11"/>
  <c r="D263" i="11"/>
  <c r="I228" i="11"/>
  <c r="G228" i="11"/>
  <c r="C228" i="11"/>
  <c r="J228" i="11"/>
  <c r="E228" i="11"/>
  <c r="D228" i="11"/>
  <c r="K228" i="11"/>
  <c r="H228" i="11"/>
  <c r="F228" i="11"/>
  <c r="D240" i="11"/>
  <c r="K240" i="11"/>
  <c r="I240" i="11"/>
  <c r="H240" i="11"/>
  <c r="F240" i="11"/>
  <c r="E240" i="11"/>
  <c r="C240" i="11"/>
  <c r="J240" i="11"/>
  <c r="G240" i="11"/>
  <c r="K179" i="11"/>
  <c r="E179" i="11"/>
  <c r="D179" i="11"/>
  <c r="J179" i="11"/>
  <c r="I179" i="11"/>
  <c r="H179" i="11"/>
  <c r="F179" i="11"/>
  <c r="G179" i="11"/>
  <c r="C179" i="11"/>
  <c r="I220" i="11"/>
  <c r="G220" i="11"/>
  <c r="C220" i="11"/>
  <c r="D220" i="11"/>
  <c r="K220" i="11"/>
  <c r="J220" i="11"/>
  <c r="H220" i="11"/>
  <c r="F220" i="11"/>
  <c r="E220" i="11"/>
  <c r="K298" i="11"/>
  <c r="I298" i="11"/>
  <c r="E298" i="11"/>
  <c r="C298" i="11"/>
  <c r="J298" i="11"/>
  <c r="H298" i="11"/>
  <c r="G298" i="11"/>
  <c r="F298" i="11"/>
  <c r="D298" i="11"/>
  <c r="K314" i="11"/>
  <c r="I314" i="11"/>
  <c r="E314" i="11"/>
  <c r="D314" i="11"/>
  <c r="C314" i="11"/>
  <c r="J314" i="11"/>
  <c r="H314" i="11"/>
  <c r="G314" i="11"/>
  <c r="F314" i="11"/>
  <c r="G334" i="11"/>
  <c r="F334" i="11"/>
  <c r="E334" i="11"/>
  <c r="D334" i="11"/>
  <c r="C334" i="11"/>
  <c r="K334" i="11"/>
  <c r="J334" i="11"/>
  <c r="I334" i="11"/>
  <c r="H334" i="11"/>
  <c r="C307" i="11"/>
  <c r="K307" i="11"/>
  <c r="I307" i="11"/>
  <c r="G307" i="11"/>
  <c r="D307" i="11"/>
  <c r="J307" i="11"/>
  <c r="H307" i="11"/>
  <c r="E307" i="11"/>
  <c r="F307" i="11"/>
  <c r="K319" i="11"/>
  <c r="I319" i="11"/>
  <c r="G319" i="11"/>
  <c r="D319" i="11"/>
  <c r="C319" i="11"/>
  <c r="J319" i="11"/>
  <c r="H319" i="11"/>
  <c r="F319" i="11"/>
  <c r="E319" i="11"/>
  <c r="K356" i="11"/>
  <c r="J356" i="11"/>
  <c r="I356" i="11"/>
  <c r="H356" i="11"/>
  <c r="G356" i="11"/>
  <c r="F356" i="11"/>
  <c r="E356" i="11"/>
  <c r="D356" i="11"/>
  <c r="C356" i="11"/>
  <c r="I385" i="11"/>
  <c r="H385" i="11"/>
  <c r="G385" i="11"/>
  <c r="F385" i="11"/>
  <c r="E385" i="11"/>
  <c r="D385" i="11"/>
  <c r="C385" i="11"/>
  <c r="K385" i="11"/>
  <c r="J385" i="11"/>
  <c r="E363" i="11"/>
  <c r="D363" i="11"/>
  <c r="C363" i="11"/>
  <c r="K363" i="11"/>
  <c r="J363" i="11"/>
  <c r="I363" i="11"/>
  <c r="H363" i="11"/>
  <c r="G363" i="11"/>
  <c r="F363" i="11"/>
  <c r="C400" i="11"/>
  <c r="K400" i="11"/>
  <c r="J400" i="11"/>
  <c r="I400" i="11"/>
  <c r="H400" i="11"/>
  <c r="G400" i="11"/>
  <c r="F400" i="11"/>
  <c r="E400" i="11"/>
  <c r="D400" i="11"/>
  <c r="E69" i="11"/>
  <c r="C69" i="11"/>
  <c r="E129" i="11"/>
  <c r="C129" i="11"/>
  <c r="I188" i="11"/>
  <c r="G188" i="11"/>
  <c r="C188" i="11"/>
  <c r="K188" i="11"/>
  <c r="J188" i="11"/>
  <c r="H188" i="11"/>
  <c r="F188" i="11"/>
  <c r="E188" i="11"/>
  <c r="D188" i="11"/>
  <c r="C128" i="11"/>
  <c r="E128" i="11"/>
  <c r="E163" i="11"/>
  <c r="D163" i="11"/>
  <c r="K163" i="11"/>
  <c r="J163" i="11"/>
  <c r="I163" i="11"/>
  <c r="H163" i="11"/>
  <c r="F163" i="11"/>
  <c r="G163" i="11"/>
  <c r="C163" i="11"/>
  <c r="I165" i="11"/>
  <c r="H165" i="11"/>
  <c r="G165" i="11"/>
  <c r="F165" i="11"/>
  <c r="E165" i="11"/>
  <c r="D165" i="11"/>
  <c r="C165" i="11"/>
  <c r="K165" i="11"/>
  <c r="J165" i="11"/>
  <c r="C302" i="11"/>
  <c r="K302" i="11"/>
  <c r="I302" i="11"/>
  <c r="D302" i="11"/>
  <c r="J302" i="11"/>
  <c r="H302" i="11"/>
  <c r="G302" i="11"/>
  <c r="F302" i="11"/>
  <c r="E302" i="11"/>
  <c r="C57" i="11"/>
  <c r="E57" i="11"/>
  <c r="I204" i="11"/>
  <c r="G204" i="11"/>
  <c r="C204" i="11"/>
  <c r="K204" i="11"/>
  <c r="J204" i="11"/>
  <c r="H204" i="11"/>
  <c r="F204" i="11"/>
  <c r="E204" i="11"/>
  <c r="D204" i="11"/>
  <c r="F195" i="11"/>
  <c r="C195" i="11"/>
  <c r="K195" i="11"/>
  <c r="I195" i="11"/>
  <c r="H195" i="11"/>
  <c r="G195" i="11"/>
  <c r="E195" i="11"/>
  <c r="D195" i="11"/>
  <c r="J195" i="11"/>
  <c r="E131" i="11"/>
  <c r="C131" i="11"/>
  <c r="F211" i="11"/>
  <c r="C211" i="11"/>
  <c r="K211" i="11"/>
  <c r="J211" i="11"/>
  <c r="I211" i="11"/>
  <c r="H211" i="11"/>
  <c r="G211" i="11"/>
  <c r="E211" i="11"/>
  <c r="D211" i="11"/>
  <c r="H254" i="11"/>
  <c r="E254" i="11"/>
  <c r="C254" i="11"/>
  <c r="K254" i="11"/>
  <c r="I254" i="11"/>
  <c r="F254" i="11"/>
  <c r="D254" i="11"/>
  <c r="J254" i="11"/>
  <c r="G254" i="11"/>
  <c r="F235" i="11"/>
  <c r="C235" i="11"/>
  <c r="K235" i="11"/>
  <c r="I235" i="11"/>
  <c r="E235" i="11"/>
  <c r="D235" i="11"/>
  <c r="H235" i="11"/>
  <c r="G235" i="11"/>
  <c r="J235" i="11"/>
  <c r="K322" i="11"/>
  <c r="I322" i="11"/>
  <c r="H322" i="11"/>
  <c r="F322" i="11"/>
  <c r="E322" i="11"/>
  <c r="D322" i="11"/>
  <c r="C322" i="11"/>
  <c r="J322" i="11"/>
  <c r="G322" i="11"/>
  <c r="I181" i="11"/>
  <c r="G181" i="11"/>
  <c r="E181" i="11"/>
  <c r="D181" i="11"/>
  <c r="K181" i="11"/>
  <c r="J181" i="11"/>
  <c r="H181" i="11"/>
  <c r="F181" i="11"/>
  <c r="C181" i="11"/>
  <c r="F227" i="11"/>
  <c r="C227" i="11"/>
  <c r="K227" i="11"/>
  <c r="D227" i="11"/>
  <c r="J227" i="11"/>
  <c r="I227" i="11"/>
  <c r="H227" i="11"/>
  <c r="G227" i="11"/>
  <c r="E227" i="11"/>
  <c r="K341" i="11"/>
  <c r="J341" i="11"/>
  <c r="I341" i="11"/>
  <c r="H341" i="11"/>
  <c r="G341" i="11"/>
  <c r="F341" i="11"/>
  <c r="E341" i="11"/>
  <c r="D341" i="11"/>
  <c r="C341" i="11"/>
  <c r="J320" i="11"/>
  <c r="I320" i="11"/>
  <c r="H320" i="11"/>
  <c r="G320" i="11"/>
  <c r="E320" i="11"/>
  <c r="K320" i="11"/>
  <c r="F320" i="11"/>
  <c r="D320" i="11"/>
  <c r="C320" i="11"/>
  <c r="K381" i="11"/>
  <c r="J381" i="11"/>
  <c r="I381" i="11"/>
  <c r="H381" i="11"/>
  <c r="G381" i="11"/>
  <c r="F381" i="11"/>
  <c r="E381" i="11"/>
  <c r="D381" i="11"/>
  <c r="C381" i="11"/>
  <c r="K325" i="11"/>
  <c r="J325" i="11"/>
  <c r="H325" i="11"/>
  <c r="G325" i="11"/>
  <c r="F325" i="11"/>
  <c r="E325" i="11"/>
  <c r="C325" i="11"/>
  <c r="D325" i="11"/>
  <c r="I325" i="11"/>
  <c r="K327" i="11"/>
  <c r="I327" i="11"/>
  <c r="G327" i="11"/>
  <c r="F327" i="11"/>
  <c r="D327" i="11"/>
  <c r="C327" i="11"/>
  <c r="J327" i="11"/>
  <c r="H327" i="11"/>
  <c r="E327" i="11"/>
  <c r="K364" i="11"/>
  <c r="J364" i="11"/>
  <c r="I364" i="11"/>
  <c r="H364" i="11"/>
  <c r="G364" i="11"/>
  <c r="F364" i="11"/>
  <c r="E364" i="11"/>
  <c r="D364" i="11"/>
  <c r="C364" i="11"/>
  <c r="I393" i="11"/>
  <c r="H393" i="11"/>
  <c r="G393" i="11"/>
  <c r="F393" i="11"/>
  <c r="E393" i="11"/>
  <c r="D393" i="11"/>
  <c r="C393" i="11"/>
  <c r="K393" i="11"/>
  <c r="J393" i="11"/>
  <c r="E371" i="11"/>
  <c r="D371" i="11"/>
  <c r="C371" i="11"/>
  <c r="K371" i="11"/>
  <c r="J371" i="11"/>
  <c r="I371" i="11"/>
  <c r="H371" i="11"/>
  <c r="G371" i="11"/>
  <c r="F371" i="11"/>
  <c r="C408" i="11"/>
  <c r="K408" i="11"/>
  <c r="J408" i="11"/>
  <c r="I408" i="11"/>
  <c r="H408" i="11"/>
  <c r="G408" i="11"/>
  <c r="F408" i="11"/>
  <c r="E408" i="11"/>
  <c r="D408" i="11"/>
  <c r="G146" i="11"/>
  <c r="D146" i="11"/>
  <c r="C146" i="11"/>
  <c r="K146" i="11"/>
  <c r="J146" i="11"/>
  <c r="I146" i="11"/>
  <c r="H146" i="11"/>
  <c r="F146" i="11"/>
  <c r="E146" i="11"/>
  <c r="E52" i="11"/>
  <c r="C52" i="11"/>
  <c r="K218" i="11"/>
  <c r="G218" i="11"/>
  <c r="E218" i="11"/>
  <c r="J218" i="11"/>
  <c r="I218" i="11"/>
  <c r="H218" i="11"/>
  <c r="F218" i="11"/>
  <c r="D218" i="11"/>
  <c r="C218" i="11"/>
  <c r="J209" i="11"/>
  <c r="G209" i="11"/>
  <c r="E209" i="11"/>
  <c r="I209" i="11"/>
  <c r="H209" i="11"/>
  <c r="F209" i="11"/>
  <c r="D209" i="11"/>
  <c r="C209" i="11"/>
  <c r="K209" i="11"/>
  <c r="G142" i="11"/>
  <c r="H142" i="11"/>
  <c r="F142" i="11"/>
  <c r="D142" i="11"/>
  <c r="K142" i="11"/>
  <c r="J142" i="11"/>
  <c r="E142" i="11"/>
  <c r="C142" i="11"/>
  <c r="I142" i="11"/>
  <c r="J225" i="11"/>
  <c r="G225" i="11"/>
  <c r="E225" i="11"/>
  <c r="K225" i="11"/>
  <c r="I225" i="11"/>
  <c r="H225" i="11"/>
  <c r="F225" i="11"/>
  <c r="D225" i="11"/>
  <c r="C225" i="11"/>
  <c r="J217" i="11"/>
  <c r="G217" i="11"/>
  <c r="E217" i="11"/>
  <c r="K217" i="11"/>
  <c r="I217" i="11"/>
  <c r="F217" i="11"/>
  <c r="C217" i="11"/>
  <c r="H217" i="11"/>
  <c r="D217" i="11"/>
  <c r="K242" i="11"/>
  <c r="G242" i="11"/>
  <c r="E242" i="11"/>
  <c r="I242" i="11"/>
  <c r="D242" i="11"/>
  <c r="C242" i="11"/>
  <c r="J242" i="11"/>
  <c r="H242" i="11"/>
  <c r="F242" i="11"/>
  <c r="D264" i="11"/>
  <c r="K264" i="11"/>
  <c r="I264" i="11"/>
  <c r="J264" i="11"/>
  <c r="G264" i="11"/>
  <c r="E264" i="11"/>
  <c r="F264" i="11"/>
  <c r="C264" i="11"/>
  <c r="H264" i="11"/>
  <c r="K183" i="11"/>
  <c r="I183" i="11"/>
  <c r="E183" i="11"/>
  <c r="C183" i="11"/>
  <c r="G183" i="11"/>
  <c r="F183" i="11"/>
  <c r="H183" i="11"/>
  <c r="J183" i="11"/>
  <c r="D183" i="11"/>
  <c r="K234" i="11"/>
  <c r="G234" i="11"/>
  <c r="E234" i="11"/>
  <c r="C234" i="11"/>
  <c r="J234" i="11"/>
  <c r="I234" i="11"/>
  <c r="H234" i="11"/>
  <c r="F234" i="11"/>
  <c r="D234" i="11"/>
  <c r="I308" i="11"/>
  <c r="G308" i="11"/>
  <c r="E308" i="11"/>
  <c r="K308" i="11"/>
  <c r="J308" i="11"/>
  <c r="H308" i="11"/>
  <c r="F308" i="11"/>
  <c r="D308" i="11"/>
  <c r="C308" i="11"/>
  <c r="K373" i="11"/>
  <c r="J373" i="11"/>
  <c r="I373" i="11"/>
  <c r="H373" i="11"/>
  <c r="G373" i="11"/>
  <c r="F373" i="11"/>
  <c r="E373" i="11"/>
  <c r="D373" i="11"/>
  <c r="C373" i="11"/>
  <c r="I197" i="11"/>
  <c r="G197" i="11"/>
  <c r="K197" i="11"/>
  <c r="J197" i="11"/>
  <c r="H197" i="11"/>
  <c r="F197" i="11"/>
  <c r="E197" i="11"/>
  <c r="C197" i="11"/>
  <c r="D197" i="11"/>
  <c r="K266" i="11"/>
  <c r="H266" i="11"/>
  <c r="G266" i="11"/>
  <c r="E266" i="11"/>
  <c r="I266" i="11"/>
  <c r="F266" i="11"/>
  <c r="D266" i="11"/>
  <c r="C266" i="11"/>
  <c r="J266" i="11"/>
  <c r="K335" i="11"/>
  <c r="J335" i="11"/>
  <c r="I335" i="11"/>
  <c r="G335" i="11"/>
  <c r="F335" i="11"/>
  <c r="E335" i="11"/>
  <c r="D335" i="11"/>
  <c r="C335" i="11"/>
  <c r="H335" i="11"/>
  <c r="K372" i="11"/>
  <c r="J372" i="11"/>
  <c r="I372" i="11"/>
  <c r="H372" i="11"/>
  <c r="G372" i="11"/>
  <c r="F372" i="11"/>
  <c r="E372" i="11"/>
  <c r="D372" i="11"/>
  <c r="C372" i="11"/>
  <c r="I401" i="11"/>
  <c r="H401" i="11"/>
  <c r="G401" i="11"/>
  <c r="F401" i="11"/>
  <c r="E401" i="11"/>
  <c r="D401" i="11"/>
  <c r="C401" i="11"/>
  <c r="K401" i="11"/>
  <c r="J401" i="11"/>
  <c r="E379" i="11"/>
  <c r="D379" i="11"/>
  <c r="C379" i="11"/>
  <c r="K379" i="11"/>
  <c r="J379" i="11"/>
  <c r="I379" i="11"/>
  <c r="H379" i="11"/>
  <c r="G379" i="11"/>
  <c r="F379" i="11"/>
  <c r="E47" i="11"/>
  <c r="C47" i="11"/>
  <c r="E71" i="11"/>
  <c r="C71" i="11"/>
  <c r="C60" i="11"/>
  <c r="E60" i="11"/>
  <c r="E135" i="11"/>
  <c r="D135" i="11"/>
  <c r="C135" i="11"/>
  <c r="K135" i="11"/>
  <c r="J135" i="11"/>
  <c r="I135" i="11"/>
  <c r="H135" i="11"/>
  <c r="G135" i="11"/>
  <c r="F135" i="11"/>
  <c r="C106" i="11"/>
  <c r="E106" i="11"/>
  <c r="I244" i="11"/>
  <c r="G244" i="11"/>
  <c r="C244" i="11"/>
  <c r="H244" i="11"/>
  <c r="F244" i="11"/>
  <c r="E244" i="11"/>
  <c r="D244" i="11"/>
  <c r="K244" i="11"/>
  <c r="J244" i="11"/>
  <c r="K340" i="11"/>
  <c r="J340" i="11"/>
  <c r="I340" i="11"/>
  <c r="H340" i="11"/>
  <c r="G340" i="11"/>
  <c r="F340" i="11"/>
  <c r="E340" i="11"/>
  <c r="D340" i="11"/>
  <c r="C340" i="11"/>
  <c r="E112" i="11"/>
  <c r="C112" i="11"/>
  <c r="E355" i="11"/>
  <c r="D355" i="11"/>
  <c r="C355" i="11"/>
  <c r="K355" i="11"/>
  <c r="J355" i="11"/>
  <c r="I355" i="11"/>
  <c r="H355" i="11"/>
  <c r="G355" i="11"/>
  <c r="F355" i="11"/>
  <c r="E44" i="11"/>
  <c r="C44" i="11"/>
  <c r="D232" i="11"/>
  <c r="K232" i="11"/>
  <c r="I232" i="11"/>
  <c r="J232" i="11"/>
  <c r="H232" i="11"/>
  <c r="G232" i="11"/>
  <c r="F232" i="11"/>
  <c r="E232" i="11"/>
  <c r="C232" i="11"/>
  <c r="E127" i="11"/>
  <c r="C127" i="11"/>
  <c r="J201" i="11"/>
  <c r="G201" i="11"/>
  <c r="E201" i="11"/>
  <c r="H201" i="11"/>
  <c r="F201" i="11"/>
  <c r="C201" i="11"/>
  <c r="I201" i="11"/>
  <c r="K201" i="11"/>
  <c r="D201" i="11"/>
  <c r="K239" i="11"/>
  <c r="I239" i="11"/>
  <c r="E239" i="11"/>
  <c r="C239" i="11"/>
  <c r="J239" i="11"/>
  <c r="H239" i="11"/>
  <c r="G239" i="11"/>
  <c r="F239" i="11"/>
  <c r="D239" i="11"/>
  <c r="F259" i="11"/>
  <c r="C259" i="11"/>
  <c r="K259" i="11"/>
  <c r="J259" i="11"/>
  <c r="I259" i="11"/>
  <c r="G259" i="11"/>
  <c r="D259" i="11"/>
  <c r="H259" i="11"/>
  <c r="E259" i="11"/>
  <c r="J249" i="11"/>
  <c r="G249" i="11"/>
  <c r="E249" i="11"/>
  <c r="I249" i="11"/>
  <c r="D249" i="11"/>
  <c r="C249" i="11"/>
  <c r="H249" i="11"/>
  <c r="F249" i="11"/>
  <c r="K249" i="11"/>
  <c r="G158" i="11"/>
  <c r="F158" i="11"/>
  <c r="D158" i="11"/>
  <c r="K158" i="11"/>
  <c r="J158" i="11"/>
  <c r="I158" i="11"/>
  <c r="H158" i="11"/>
  <c r="E158" i="11"/>
  <c r="C158" i="11"/>
  <c r="K215" i="11"/>
  <c r="I215" i="11"/>
  <c r="E215" i="11"/>
  <c r="C215" i="11"/>
  <c r="G215" i="11"/>
  <c r="F215" i="11"/>
  <c r="H215" i="11"/>
  <c r="D215" i="11"/>
  <c r="J215" i="11"/>
  <c r="J241" i="11"/>
  <c r="G241" i="11"/>
  <c r="E241" i="11"/>
  <c r="C241" i="11"/>
  <c r="K241" i="11"/>
  <c r="I241" i="11"/>
  <c r="H241" i="11"/>
  <c r="F241" i="11"/>
  <c r="D241" i="11"/>
  <c r="C323" i="11"/>
  <c r="K323" i="11"/>
  <c r="J323" i="11"/>
  <c r="I323" i="11"/>
  <c r="G323" i="11"/>
  <c r="H323" i="11"/>
  <c r="F323" i="11"/>
  <c r="E323" i="11"/>
  <c r="D323" i="11"/>
  <c r="K301" i="11"/>
  <c r="G301" i="11"/>
  <c r="E301" i="11"/>
  <c r="C301" i="11"/>
  <c r="J301" i="11"/>
  <c r="H301" i="11"/>
  <c r="F301" i="11"/>
  <c r="D301" i="11"/>
  <c r="I301" i="11"/>
  <c r="I205" i="11"/>
  <c r="G205" i="11"/>
  <c r="J205" i="11"/>
  <c r="F205" i="11"/>
  <c r="C205" i="11"/>
  <c r="K205" i="11"/>
  <c r="H205" i="11"/>
  <c r="E205" i="11"/>
  <c r="D205" i="11"/>
  <c r="K274" i="11"/>
  <c r="J274" i="11"/>
  <c r="H274" i="11"/>
  <c r="G274" i="11"/>
  <c r="E274" i="11"/>
  <c r="D274" i="11"/>
  <c r="C274" i="11"/>
  <c r="I274" i="11"/>
  <c r="F274" i="11"/>
  <c r="K343" i="11"/>
  <c r="J343" i="11"/>
  <c r="I343" i="11"/>
  <c r="H343" i="11"/>
  <c r="G343" i="11"/>
  <c r="F343" i="11"/>
  <c r="E343" i="11"/>
  <c r="D343" i="11"/>
  <c r="C343" i="11"/>
  <c r="K380" i="11"/>
  <c r="J380" i="11"/>
  <c r="I380" i="11"/>
  <c r="H380" i="11"/>
  <c r="G380" i="11"/>
  <c r="F380" i="11"/>
  <c r="E380" i="11"/>
  <c r="D380" i="11"/>
  <c r="C380" i="11"/>
  <c r="I409" i="11"/>
  <c r="H409" i="11"/>
  <c r="G409" i="11"/>
  <c r="F409" i="11"/>
  <c r="E409" i="11"/>
  <c r="D409" i="11"/>
  <c r="C409" i="11"/>
  <c r="K409" i="11"/>
  <c r="J409" i="11"/>
  <c r="E387" i="11"/>
  <c r="D387" i="11"/>
  <c r="C387" i="11"/>
  <c r="K387" i="11"/>
  <c r="J387" i="11"/>
  <c r="I387" i="11"/>
  <c r="H387" i="11"/>
  <c r="G387" i="11"/>
  <c r="F387" i="11"/>
  <c r="E99" i="11"/>
  <c r="C99" i="11"/>
  <c r="E119" i="11"/>
  <c r="C119" i="11"/>
  <c r="F14" i="11"/>
  <c r="J162" i="11"/>
  <c r="G162" i="11"/>
  <c r="F162" i="11"/>
  <c r="E162" i="11"/>
  <c r="D162" i="11"/>
  <c r="K162" i="11"/>
  <c r="C162" i="11"/>
  <c r="I162" i="11"/>
  <c r="H162" i="11"/>
  <c r="K410" i="11"/>
  <c r="J410" i="11"/>
  <c r="I410" i="11"/>
  <c r="H410" i="11"/>
  <c r="G410" i="11"/>
  <c r="F410" i="11"/>
  <c r="E410" i="11"/>
  <c r="D410" i="11"/>
  <c r="C410" i="11"/>
  <c r="J178" i="11"/>
  <c r="G178" i="11"/>
  <c r="F178" i="11"/>
  <c r="E178" i="11"/>
  <c r="D178" i="11"/>
  <c r="K178" i="11"/>
  <c r="C178" i="11"/>
  <c r="I178" i="11"/>
  <c r="H178" i="11"/>
  <c r="K311" i="11"/>
  <c r="I311" i="11"/>
  <c r="G311" i="11"/>
  <c r="C311" i="11"/>
  <c r="J311" i="11"/>
  <c r="H311" i="11"/>
  <c r="F311" i="11"/>
  <c r="E311" i="11"/>
  <c r="D311" i="11"/>
  <c r="F203" i="11"/>
  <c r="C203" i="11"/>
  <c r="K203" i="11"/>
  <c r="J203" i="11"/>
  <c r="I203" i="11"/>
  <c r="G203" i="11"/>
  <c r="D203" i="11"/>
  <c r="H203" i="11"/>
  <c r="E203" i="11"/>
  <c r="C36" i="11"/>
  <c r="E36" i="11"/>
  <c r="I260" i="11"/>
  <c r="G260" i="11"/>
  <c r="D260" i="11"/>
  <c r="C260" i="11"/>
  <c r="K260" i="11"/>
  <c r="J260" i="11"/>
  <c r="H260" i="11"/>
  <c r="F260" i="11"/>
  <c r="E260" i="11"/>
  <c r="G138" i="11"/>
  <c r="K138" i="11"/>
  <c r="J138" i="11"/>
  <c r="H138" i="11"/>
  <c r="E138" i="11"/>
  <c r="I138" i="11"/>
  <c r="F138" i="11"/>
  <c r="D138" i="11"/>
  <c r="C138" i="11"/>
  <c r="I268" i="11"/>
  <c r="G268" i="11"/>
  <c r="D268" i="11"/>
  <c r="C268" i="11"/>
  <c r="K268" i="11"/>
  <c r="J268" i="11"/>
  <c r="H268" i="11"/>
  <c r="F268" i="11"/>
  <c r="E268" i="11"/>
  <c r="I316" i="11"/>
  <c r="G316" i="11"/>
  <c r="E316" i="11"/>
  <c r="K316" i="11"/>
  <c r="J316" i="11"/>
  <c r="H316" i="11"/>
  <c r="F316" i="11"/>
  <c r="D316" i="11"/>
  <c r="C316" i="11"/>
  <c r="K389" i="11"/>
  <c r="J389" i="11"/>
  <c r="I389" i="11"/>
  <c r="H389" i="11"/>
  <c r="G389" i="11"/>
  <c r="F389" i="11"/>
  <c r="E389" i="11"/>
  <c r="D389" i="11"/>
  <c r="C389" i="11"/>
  <c r="D256" i="11"/>
  <c r="K256" i="11"/>
  <c r="I256" i="11"/>
  <c r="H256" i="11"/>
  <c r="E256" i="11"/>
  <c r="C256" i="11"/>
  <c r="J256" i="11"/>
  <c r="G256" i="11"/>
  <c r="F256" i="11"/>
  <c r="G166" i="11"/>
  <c r="F166" i="11"/>
  <c r="D166" i="11"/>
  <c r="K166" i="11"/>
  <c r="J166" i="11"/>
  <c r="H166" i="11"/>
  <c r="C166" i="11"/>
  <c r="I166" i="11"/>
  <c r="E166" i="11"/>
  <c r="H222" i="11"/>
  <c r="E222" i="11"/>
  <c r="C222" i="11"/>
  <c r="G222" i="11"/>
  <c r="F222" i="11"/>
  <c r="K222" i="11"/>
  <c r="J222" i="11"/>
  <c r="I222" i="11"/>
  <c r="D222" i="11"/>
  <c r="D248" i="11"/>
  <c r="K248" i="11"/>
  <c r="I248" i="11"/>
  <c r="C248" i="11"/>
  <c r="J248" i="11"/>
  <c r="H248" i="11"/>
  <c r="G248" i="11"/>
  <c r="F248" i="11"/>
  <c r="E248" i="11"/>
  <c r="J265" i="11"/>
  <c r="G265" i="11"/>
  <c r="E265" i="11"/>
  <c r="C265" i="11"/>
  <c r="K265" i="11"/>
  <c r="I265" i="11"/>
  <c r="H265" i="11"/>
  <c r="F265" i="11"/>
  <c r="D265" i="11"/>
  <c r="K306" i="11"/>
  <c r="I306" i="11"/>
  <c r="E306" i="11"/>
  <c r="C306" i="11"/>
  <c r="J306" i="11"/>
  <c r="G306" i="11"/>
  <c r="F306" i="11"/>
  <c r="D306" i="11"/>
  <c r="H306" i="11"/>
  <c r="I213" i="11"/>
  <c r="G213" i="11"/>
  <c r="D213" i="11"/>
  <c r="C213" i="11"/>
  <c r="K213" i="11"/>
  <c r="J213" i="11"/>
  <c r="H213" i="11"/>
  <c r="F213" i="11"/>
  <c r="E213" i="11"/>
  <c r="I279" i="11"/>
  <c r="G279" i="11"/>
  <c r="C279" i="11"/>
  <c r="K279" i="11"/>
  <c r="J279" i="11"/>
  <c r="F279" i="11"/>
  <c r="E279" i="11"/>
  <c r="D279" i="11"/>
  <c r="H279" i="11"/>
  <c r="K351" i="11"/>
  <c r="J351" i="11"/>
  <c r="I351" i="11"/>
  <c r="H351" i="11"/>
  <c r="G351" i="11"/>
  <c r="F351" i="11"/>
  <c r="E351" i="11"/>
  <c r="D351" i="11"/>
  <c r="C351" i="11"/>
  <c r="K388" i="11"/>
  <c r="J388" i="11"/>
  <c r="I388" i="11"/>
  <c r="H388" i="11"/>
  <c r="G388" i="11"/>
  <c r="F388" i="11"/>
  <c r="E388" i="11"/>
  <c r="D388" i="11"/>
  <c r="C388" i="11"/>
  <c r="G342" i="11"/>
  <c r="F342" i="11"/>
  <c r="E342" i="11"/>
  <c r="D342" i="11"/>
  <c r="C342" i="11"/>
  <c r="K342" i="11"/>
  <c r="J342" i="11"/>
  <c r="I342" i="11"/>
  <c r="H342" i="11"/>
  <c r="E395" i="11"/>
  <c r="D395" i="11"/>
  <c r="C395" i="11"/>
  <c r="K395" i="11"/>
  <c r="J395" i="11"/>
  <c r="I395" i="11"/>
  <c r="H395" i="11"/>
  <c r="G395" i="11"/>
  <c r="F395" i="11"/>
  <c r="E39" i="11"/>
  <c r="C39" i="11"/>
  <c r="E55" i="11"/>
  <c r="C55" i="11"/>
  <c r="I189" i="11"/>
  <c r="G189" i="11"/>
  <c r="K189" i="11"/>
  <c r="J189" i="11"/>
  <c r="F189" i="11"/>
  <c r="D189" i="11"/>
  <c r="H189" i="11"/>
  <c r="E189" i="11"/>
  <c r="C189" i="11"/>
  <c r="E63" i="11"/>
  <c r="C63" i="11"/>
  <c r="E104" i="11"/>
  <c r="C104" i="11"/>
  <c r="K357" i="11"/>
  <c r="J357" i="11"/>
  <c r="I357" i="11"/>
  <c r="H357" i="11"/>
  <c r="G357" i="11"/>
  <c r="F357" i="11"/>
  <c r="E357" i="11"/>
  <c r="D357" i="11"/>
  <c r="C357" i="11"/>
  <c r="E171" i="11"/>
  <c r="D171" i="11"/>
  <c r="K171" i="11"/>
  <c r="J171" i="11"/>
  <c r="I171" i="11"/>
  <c r="H171" i="11"/>
  <c r="G171" i="11"/>
  <c r="F171" i="11"/>
  <c r="C171" i="11"/>
  <c r="I141" i="11"/>
  <c r="H141" i="11"/>
  <c r="G141" i="11"/>
  <c r="F141" i="11"/>
  <c r="E141" i="11"/>
  <c r="K141" i="11"/>
  <c r="J141" i="11"/>
  <c r="D141" i="11"/>
  <c r="C141" i="11"/>
  <c r="E28" i="11"/>
  <c r="C28" i="11"/>
  <c r="C125" i="11"/>
  <c r="E125" i="11"/>
  <c r="I149" i="11"/>
  <c r="K149" i="11"/>
  <c r="J149" i="11"/>
  <c r="G149" i="11"/>
  <c r="E149" i="11"/>
  <c r="H149" i="11"/>
  <c r="F149" i="11"/>
  <c r="D149" i="11"/>
  <c r="C149" i="11"/>
  <c r="I276" i="11"/>
  <c r="G276" i="11"/>
  <c r="F276" i="11"/>
  <c r="D276" i="11"/>
  <c r="C276" i="11"/>
  <c r="J276" i="11"/>
  <c r="E276" i="11"/>
  <c r="K276" i="11"/>
  <c r="H276" i="11"/>
  <c r="I137" i="11"/>
  <c r="C137" i="11"/>
  <c r="K137" i="11"/>
  <c r="J137" i="11"/>
  <c r="H137" i="11"/>
  <c r="E137" i="11"/>
  <c r="D137" i="11"/>
  <c r="G137" i="11"/>
  <c r="F137" i="11"/>
  <c r="J159" i="11"/>
  <c r="H159" i="11"/>
  <c r="E159" i="11"/>
  <c r="D159" i="11"/>
  <c r="C159" i="11"/>
  <c r="I159" i="11"/>
  <c r="K159" i="11"/>
  <c r="G159" i="11"/>
  <c r="F159" i="11"/>
  <c r="K156" i="11"/>
  <c r="J156" i="11"/>
  <c r="H156" i="11"/>
  <c r="C156" i="11"/>
  <c r="G156" i="11"/>
  <c r="D156" i="11"/>
  <c r="I156" i="11"/>
  <c r="F156" i="11"/>
  <c r="E156" i="11"/>
  <c r="G174" i="11"/>
  <c r="F174" i="11"/>
  <c r="D174" i="11"/>
  <c r="K174" i="11"/>
  <c r="J174" i="11"/>
  <c r="I174" i="11"/>
  <c r="H174" i="11"/>
  <c r="E174" i="11"/>
  <c r="C174" i="11"/>
  <c r="I236" i="11"/>
  <c r="G236" i="11"/>
  <c r="C236" i="11"/>
  <c r="F236" i="11"/>
  <c r="E236" i="11"/>
  <c r="K236" i="11"/>
  <c r="J236" i="11"/>
  <c r="H236" i="11"/>
  <c r="D236" i="11"/>
  <c r="E281" i="11"/>
  <c r="C281" i="11"/>
  <c r="K281" i="11"/>
  <c r="D281" i="11"/>
  <c r="J281" i="11"/>
  <c r="H281" i="11"/>
  <c r="G281" i="11"/>
  <c r="F281" i="11"/>
  <c r="I281" i="11"/>
  <c r="J273" i="11"/>
  <c r="G273" i="11"/>
  <c r="E273" i="11"/>
  <c r="D273" i="11"/>
  <c r="K273" i="11"/>
  <c r="H273" i="11"/>
  <c r="C273" i="11"/>
  <c r="I273" i="11"/>
  <c r="F273" i="11"/>
  <c r="K317" i="11"/>
  <c r="G317" i="11"/>
  <c r="F317" i="11"/>
  <c r="E317" i="11"/>
  <c r="C317" i="11"/>
  <c r="J317" i="11"/>
  <c r="I317" i="11"/>
  <c r="H317" i="11"/>
  <c r="D317" i="11"/>
  <c r="I221" i="11"/>
  <c r="G221" i="11"/>
  <c r="J221" i="11"/>
  <c r="E221" i="11"/>
  <c r="D221" i="11"/>
  <c r="C221" i="11"/>
  <c r="H221" i="11"/>
  <c r="F221" i="11"/>
  <c r="K221" i="11"/>
  <c r="K338" i="11"/>
  <c r="J338" i="11"/>
  <c r="I338" i="11"/>
  <c r="H338" i="11"/>
  <c r="G338" i="11"/>
  <c r="F338" i="11"/>
  <c r="E338" i="11"/>
  <c r="D338" i="11"/>
  <c r="C338" i="11"/>
  <c r="K359" i="11"/>
  <c r="J359" i="11"/>
  <c r="I359" i="11"/>
  <c r="H359" i="11"/>
  <c r="G359" i="11"/>
  <c r="F359" i="11"/>
  <c r="E359" i="11"/>
  <c r="D359" i="11"/>
  <c r="C359" i="11"/>
  <c r="K396" i="11"/>
  <c r="J396" i="11"/>
  <c r="I396" i="11"/>
  <c r="H396" i="11"/>
  <c r="G396" i="11"/>
  <c r="F396" i="11"/>
  <c r="E396" i="11"/>
  <c r="D396" i="11"/>
  <c r="C396" i="11"/>
  <c r="G350" i="11"/>
  <c r="F350" i="11"/>
  <c r="E350" i="11"/>
  <c r="D350" i="11"/>
  <c r="C350" i="11"/>
  <c r="K350" i="11"/>
  <c r="J350" i="11"/>
  <c r="I350" i="11"/>
  <c r="H350" i="11"/>
  <c r="E403" i="11"/>
  <c r="D403" i="11"/>
  <c r="C403" i="11"/>
  <c r="K403" i="11"/>
  <c r="J403" i="11"/>
  <c r="I403" i="11"/>
  <c r="H403" i="11"/>
  <c r="G403" i="11"/>
  <c r="F403" i="11"/>
  <c r="E31" i="11"/>
  <c r="C31" i="11"/>
  <c r="C50" i="11"/>
  <c r="E50" i="11"/>
  <c r="E56" i="11"/>
  <c r="C56" i="11"/>
  <c r="C20" i="11"/>
  <c r="E20" i="11"/>
  <c r="H246" i="11"/>
  <c r="E246" i="11"/>
  <c r="C246" i="11"/>
  <c r="K246" i="11"/>
  <c r="J246" i="11"/>
  <c r="I246" i="11"/>
  <c r="G246" i="11"/>
  <c r="F246" i="11"/>
  <c r="D246" i="11"/>
  <c r="K223" i="11"/>
  <c r="I223" i="11"/>
  <c r="E223" i="11"/>
  <c r="C223" i="11"/>
  <c r="H223" i="11"/>
  <c r="G223" i="11"/>
  <c r="F223" i="11"/>
  <c r="D223" i="11"/>
  <c r="J223" i="11"/>
  <c r="G313" i="11"/>
  <c r="E313" i="11"/>
  <c r="C313" i="11"/>
  <c r="K313" i="11"/>
  <c r="J313" i="11"/>
  <c r="I313" i="11"/>
  <c r="H313" i="11"/>
  <c r="F313" i="11"/>
  <c r="D313" i="11"/>
  <c r="J170" i="11"/>
  <c r="G170" i="11"/>
  <c r="F170" i="11"/>
  <c r="E170" i="11"/>
  <c r="D170" i="11"/>
  <c r="C170" i="11"/>
  <c r="I170" i="11"/>
  <c r="H170" i="11"/>
  <c r="K170" i="11"/>
  <c r="J167" i="11"/>
  <c r="H167" i="11"/>
  <c r="E167" i="11"/>
  <c r="D167" i="11"/>
  <c r="C167" i="11"/>
  <c r="K167" i="11"/>
  <c r="I167" i="11"/>
  <c r="G167" i="11"/>
  <c r="F167" i="11"/>
  <c r="K164" i="11"/>
  <c r="J164" i="11"/>
  <c r="H164" i="11"/>
  <c r="F164" i="11"/>
  <c r="C164" i="11"/>
  <c r="E164" i="11"/>
  <c r="D164" i="11"/>
  <c r="I164" i="11"/>
  <c r="G164" i="11"/>
  <c r="G185" i="11"/>
  <c r="E185" i="11"/>
  <c r="I185" i="11"/>
  <c r="H185" i="11"/>
  <c r="D185" i="11"/>
  <c r="K185" i="11"/>
  <c r="J185" i="11"/>
  <c r="F185" i="11"/>
  <c r="C185" i="11"/>
  <c r="F243" i="11"/>
  <c r="C243" i="11"/>
  <c r="K243" i="11"/>
  <c r="G243" i="11"/>
  <c r="E243" i="11"/>
  <c r="J243" i="11"/>
  <c r="I243" i="11"/>
  <c r="H243" i="11"/>
  <c r="D243" i="11"/>
  <c r="E297" i="11"/>
  <c r="C297" i="11"/>
  <c r="K297" i="11"/>
  <c r="G297" i="11"/>
  <c r="D297" i="11"/>
  <c r="J297" i="11"/>
  <c r="H297" i="11"/>
  <c r="F297" i="11"/>
  <c r="I297" i="11"/>
  <c r="J278" i="11"/>
  <c r="G278" i="11"/>
  <c r="E278" i="11"/>
  <c r="D278" i="11"/>
  <c r="K278" i="11"/>
  <c r="I278" i="11"/>
  <c r="H278" i="11"/>
  <c r="F278" i="11"/>
  <c r="C278" i="11"/>
  <c r="K349" i="11"/>
  <c r="J349" i="11"/>
  <c r="I349" i="11"/>
  <c r="H349" i="11"/>
  <c r="G349" i="11"/>
  <c r="F349" i="11"/>
  <c r="E349" i="11"/>
  <c r="D349" i="11"/>
  <c r="C349" i="11"/>
  <c r="I229" i="11"/>
  <c r="G229" i="11"/>
  <c r="F229" i="11"/>
  <c r="E229" i="11"/>
  <c r="C229" i="11"/>
  <c r="K229" i="11"/>
  <c r="J229" i="11"/>
  <c r="H229" i="11"/>
  <c r="D229" i="11"/>
  <c r="K346" i="11"/>
  <c r="J346" i="11"/>
  <c r="I346" i="11"/>
  <c r="H346" i="11"/>
  <c r="G346" i="11"/>
  <c r="F346" i="11"/>
  <c r="E346" i="11"/>
  <c r="D346" i="11"/>
  <c r="C346" i="11"/>
  <c r="K367" i="11"/>
  <c r="J367" i="11"/>
  <c r="I367" i="11"/>
  <c r="H367" i="11"/>
  <c r="G367" i="11"/>
  <c r="F367" i="11"/>
  <c r="E367" i="11"/>
  <c r="D367" i="11"/>
  <c r="C367" i="11"/>
  <c r="K404" i="11"/>
  <c r="J404" i="11"/>
  <c r="I404" i="11"/>
  <c r="H404" i="11"/>
  <c r="G404" i="11"/>
  <c r="F404" i="11"/>
  <c r="E404" i="11"/>
  <c r="D404" i="11"/>
  <c r="C404" i="11"/>
  <c r="G358" i="11"/>
  <c r="F358" i="11"/>
  <c r="E358" i="11"/>
  <c r="D358" i="11"/>
  <c r="C358" i="11"/>
  <c r="K358" i="11"/>
  <c r="J358" i="11"/>
  <c r="I358" i="11"/>
  <c r="H358" i="11"/>
  <c r="E411" i="11"/>
  <c r="D411" i="11"/>
  <c r="C411" i="11"/>
  <c r="K411" i="11"/>
  <c r="J411" i="11"/>
  <c r="I411" i="11"/>
  <c r="H411" i="11"/>
  <c r="G411" i="11"/>
  <c r="F411" i="11"/>
  <c r="E23" i="11"/>
  <c r="C23" i="11"/>
  <c r="C74" i="11"/>
  <c r="E74" i="11"/>
  <c r="I196" i="11"/>
  <c r="G196" i="11"/>
  <c r="C196" i="11"/>
  <c r="K196" i="11"/>
  <c r="J196" i="11"/>
  <c r="F196" i="11"/>
  <c r="D196" i="11"/>
  <c r="E196" i="11"/>
  <c r="H196" i="11"/>
  <c r="K226" i="11"/>
  <c r="G226" i="11"/>
  <c r="E226" i="11"/>
  <c r="I226" i="11"/>
  <c r="F226" i="11"/>
  <c r="D226" i="11"/>
  <c r="C226" i="11"/>
  <c r="J226" i="11"/>
  <c r="H226" i="11"/>
  <c r="E347" i="11"/>
  <c r="D347" i="11"/>
  <c r="C347" i="11"/>
  <c r="K347" i="11"/>
  <c r="J347" i="11"/>
  <c r="I347" i="11"/>
  <c r="H347" i="11"/>
  <c r="G347" i="11"/>
  <c r="F347" i="11"/>
  <c r="H214" i="11"/>
  <c r="E214" i="11"/>
  <c r="C214" i="11"/>
  <c r="J214" i="11"/>
  <c r="F214" i="11"/>
  <c r="D214" i="11"/>
  <c r="K214" i="11"/>
  <c r="I214" i="11"/>
  <c r="G214" i="11"/>
  <c r="I377" i="11"/>
  <c r="H377" i="11"/>
  <c r="G377" i="11"/>
  <c r="F377" i="11"/>
  <c r="E377" i="11"/>
  <c r="D377" i="11"/>
  <c r="C377" i="11"/>
  <c r="K377" i="11"/>
  <c r="J377" i="11"/>
  <c r="E92" i="11"/>
  <c r="C92" i="11"/>
  <c r="E89" i="11"/>
  <c r="C89" i="11"/>
  <c r="C86" i="11"/>
  <c r="E86" i="11"/>
  <c r="F251" i="11"/>
  <c r="C251" i="11"/>
  <c r="K251" i="11"/>
  <c r="H251" i="11"/>
  <c r="G251" i="11"/>
  <c r="E251" i="11"/>
  <c r="D251" i="11"/>
  <c r="J251" i="11"/>
  <c r="I251" i="11"/>
  <c r="E77" i="11"/>
  <c r="C77" i="11"/>
  <c r="K184" i="11"/>
  <c r="I184" i="11"/>
  <c r="G184" i="11"/>
  <c r="F184" i="11"/>
  <c r="E184" i="11"/>
  <c r="D184" i="11"/>
  <c r="C184" i="11"/>
  <c r="J184" i="11"/>
  <c r="H184" i="11"/>
  <c r="J175" i="11"/>
  <c r="H175" i="11"/>
  <c r="E175" i="11"/>
  <c r="D175" i="11"/>
  <c r="C175" i="11"/>
  <c r="I175" i="11"/>
  <c r="K175" i="11"/>
  <c r="G175" i="11"/>
  <c r="F175" i="11"/>
  <c r="K172" i="11"/>
  <c r="J172" i="11"/>
  <c r="H172" i="11"/>
  <c r="F172" i="11"/>
  <c r="C172" i="11"/>
  <c r="G172" i="11"/>
  <c r="E172" i="11"/>
  <c r="I172" i="11"/>
  <c r="D172" i="11"/>
  <c r="K231" i="11"/>
  <c r="I231" i="11"/>
  <c r="E231" i="11"/>
  <c r="C231" i="11"/>
  <c r="J231" i="11"/>
  <c r="H231" i="11"/>
  <c r="F231" i="11"/>
  <c r="G231" i="11"/>
  <c r="D231" i="11"/>
  <c r="K250" i="11"/>
  <c r="G250" i="11"/>
  <c r="E250" i="11"/>
  <c r="F250" i="11"/>
  <c r="D250" i="11"/>
  <c r="J250" i="11"/>
  <c r="I250" i="11"/>
  <c r="H250" i="11"/>
  <c r="C250" i="11"/>
  <c r="E310" i="11"/>
  <c r="C310" i="11"/>
  <c r="K310" i="11"/>
  <c r="I310" i="11"/>
  <c r="J310" i="11"/>
  <c r="H310" i="11"/>
  <c r="G310" i="11"/>
  <c r="F310" i="11"/>
  <c r="D310" i="11"/>
  <c r="K282" i="11"/>
  <c r="I282" i="11"/>
  <c r="E282" i="11"/>
  <c r="C282" i="11"/>
  <c r="J282" i="11"/>
  <c r="G282" i="11"/>
  <c r="F282" i="11"/>
  <c r="H282" i="11"/>
  <c r="D282" i="11"/>
  <c r="G292" i="11"/>
  <c r="E292" i="11"/>
  <c r="J292" i="11"/>
  <c r="H292" i="11"/>
  <c r="C292" i="11"/>
  <c r="K292" i="11"/>
  <c r="I292" i="11"/>
  <c r="F292" i="11"/>
  <c r="D292" i="11"/>
  <c r="I237" i="11"/>
  <c r="G237" i="11"/>
  <c r="H237" i="11"/>
  <c r="F237" i="11"/>
  <c r="E237" i="11"/>
  <c r="D237" i="11"/>
  <c r="K237" i="11"/>
  <c r="J237" i="11"/>
  <c r="C237" i="11"/>
  <c r="K354" i="11"/>
  <c r="J354" i="11"/>
  <c r="I354" i="11"/>
  <c r="H354" i="11"/>
  <c r="G354" i="11"/>
  <c r="F354" i="11"/>
  <c r="E354" i="11"/>
  <c r="D354" i="11"/>
  <c r="C354" i="11"/>
  <c r="K375" i="11"/>
  <c r="J375" i="11"/>
  <c r="I375" i="11"/>
  <c r="H375" i="11"/>
  <c r="G375" i="11"/>
  <c r="F375" i="11"/>
  <c r="E375" i="11"/>
  <c r="D375" i="11"/>
  <c r="C375" i="11"/>
  <c r="K412" i="11"/>
  <c r="J412" i="11"/>
  <c r="I412" i="11"/>
  <c r="H412" i="11"/>
  <c r="G412" i="11"/>
  <c r="F412" i="11"/>
  <c r="E412" i="11"/>
  <c r="D412" i="11"/>
  <c r="C412" i="11"/>
  <c r="G366" i="11"/>
  <c r="F366" i="11"/>
  <c r="E366" i="11"/>
  <c r="D366" i="11"/>
  <c r="C366" i="11"/>
  <c r="K366" i="11"/>
  <c r="J366" i="11"/>
  <c r="I366" i="11"/>
  <c r="H366" i="11"/>
  <c r="J328" i="11"/>
  <c r="I328" i="11"/>
  <c r="H328" i="11"/>
  <c r="G328" i="11"/>
  <c r="E328" i="11"/>
  <c r="K328" i="11"/>
  <c r="F328" i="11"/>
  <c r="D328" i="11"/>
  <c r="C328" i="11"/>
  <c r="E15" i="11"/>
  <c r="C15" i="11"/>
  <c r="C42" i="11"/>
  <c r="E42" i="11"/>
  <c r="E48" i="11"/>
  <c r="C48" i="11"/>
  <c r="C187" i="11"/>
  <c r="K187" i="11"/>
  <c r="I187" i="11"/>
  <c r="H187" i="11"/>
  <c r="F187" i="11"/>
  <c r="D187" i="11"/>
  <c r="J187" i="11"/>
  <c r="E187" i="11"/>
  <c r="G187" i="11"/>
  <c r="I287" i="11"/>
  <c r="G287" i="11"/>
  <c r="C287" i="11"/>
  <c r="K287" i="11"/>
  <c r="F287" i="11"/>
  <c r="D287" i="11"/>
  <c r="J287" i="11"/>
  <c r="H287" i="11"/>
  <c r="E287" i="11"/>
  <c r="E64" i="11"/>
  <c r="C64" i="11"/>
  <c r="K348" i="11"/>
  <c r="J348" i="11"/>
  <c r="I348" i="11"/>
  <c r="H348" i="11"/>
  <c r="G348" i="11"/>
  <c r="F348" i="11"/>
  <c r="E348" i="11"/>
  <c r="D348" i="11"/>
  <c r="C348" i="11"/>
  <c r="E87" i="11"/>
  <c r="C87" i="11"/>
  <c r="E97" i="11"/>
  <c r="C97" i="11"/>
  <c r="C94" i="11"/>
  <c r="E94" i="11"/>
  <c r="G300" i="11"/>
  <c r="E300" i="11"/>
  <c r="K300" i="11"/>
  <c r="J300" i="11"/>
  <c r="I300" i="11"/>
  <c r="H300" i="11"/>
  <c r="F300" i="11"/>
  <c r="D300" i="11"/>
  <c r="C300" i="11"/>
  <c r="E85" i="11"/>
  <c r="C85" i="11"/>
  <c r="K202" i="11"/>
  <c r="G202" i="11"/>
  <c r="E202" i="11"/>
  <c r="I202" i="11"/>
  <c r="H202" i="11"/>
  <c r="F202" i="11"/>
  <c r="D202" i="11"/>
  <c r="C202" i="11"/>
  <c r="J202" i="11"/>
  <c r="E182" i="11"/>
  <c r="C182" i="11"/>
  <c r="J182" i="11"/>
  <c r="G182" i="11"/>
  <c r="F182" i="11"/>
  <c r="D182" i="11"/>
  <c r="K182" i="11"/>
  <c r="I182" i="11"/>
  <c r="H182" i="11"/>
  <c r="I288" i="11"/>
  <c r="G288" i="11"/>
  <c r="E288" i="11"/>
  <c r="C288" i="11"/>
  <c r="K288" i="11"/>
  <c r="H288" i="11"/>
  <c r="F288" i="11"/>
  <c r="D288" i="11"/>
  <c r="J288" i="11"/>
  <c r="H238" i="11"/>
  <c r="E238" i="11"/>
  <c r="C238" i="11"/>
  <c r="J238" i="11"/>
  <c r="I238" i="11"/>
  <c r="F238" i="11"/>
  <c r="K238" i="11"/>
  <c r="G238" i="11"/>
  <c r="D238" i="11"/>
  <c r="J257" i="11"/>
  <c r="G257" i="11"/>
  <c r="E257" i="11"/>
  <c r="F257" i="11"/>
  <c r="D257" i="11"/>
  <c r="K257" i="11"/>
  <c r="I257" i="11"/>
  <c r="H257" i="11"/>
  <c r="C257" i="11"/>
  <c r="K255" i="11"/>
  <c r="I255" i="11"/>
  <c r="E255" i="11"/>
  <c r="C255" i="11"/>
  <c r="J255" i="11"/>
  <c r="H255" i="11"/>
  <c r="G255" i="11"/>
  <c r="F255" i="11"/>
  <c r="D255" i="11"/>
  <c r="E289" i="11"/>
  <c r="C289" i="11"/>
  <c r="K289" i="11"/>
  <c r="I289" i="11"/>
  <c r="G289" i="11"/>
  <c r="F289" i="11"/>
  <c r="J289" i="11"/>
  <c r="D289" i="11"/>
  <c r="H289" i="11"/>
  <c r="K299" i="11"/>
  <c r="I299" i="11"/>
  <c r="G299" i="11"/>
  <c r="J299" i="11"/>
  <c r="H299" i="11"/>
  <c r="F299" i="11"/>
  <c r="D299" i="11"/>
  <c r="C299" i="11"/>
  <c r="E299" i="11"/>
  <c r="I245" i="11"/>
  <c r="G245" i="11"/>
  <c r="J245" i="11"/>
  <c r="H245" i="11"/>
  <c r="E245" i="11"/>
  <c r="C245" i="11"/>
  <c r="K245" i="11"/>
  <c r="F245" i="11"/>
  <c r="D245" i="11"/>
  <c r="K362" i="11"/>
  <c r="J362" i="11"/>
  <c r="I362" i="11"/>
  <c r="H362" i="11"/>
  <c r="G362" i="11"/>
  <c r="F362" i="11"/>
  <c r="E362" i="11"/>
  <c r="D362" i="11"/>
  <c r="C362" i="11"/>
  <c r="K383" i="11"/>
  <c r="J383" i="11"/>
  <c r="I383" i="11"/>
  <c r="H383" i="11"/>
  <c r="G383" i="11"/>
  <c r="F383" i="11"/>
  <c r="E383" i="11"/>
  <c r="D383" i="11"/>
  <c r="C383" i="11"/>
  <c r="G321" i="11"/>
  <c r="E321" i="11"/>
  <c r="C321" i="11"/>
  <c r="K321" i="11"/>
  <c r="I321" i="11"/>
  <c r="H321" i="11"/>
  <c r="F321" i="11"/>
  <c r="D321" i="11"/>
  <c r="J321" i="11"/>
  <c r="G374" i="11"/>
  <c r="F374" i="11"/>
  <c r="E374" i="11"/>
  <c r="D374" i="11"/>
  <c r="C374" i="11"/>
  <c r="K374" i="11"/>
  <c r="J374" i="11"/>
  <c r="I374" i="11"/>
  <c r="H374" i="11"/>
  <c r="C336" i="11"/>
  <c r="K336" i="11"/>
  <c r="J336" i="11"/>
  <c r="I336" i="11"/>
  <c r="H336" i="11"/>
  <c r="G336" i="11"/>
  <c r="F336" i="11"/>
  <c r="E336" i="11"/>
  <c r="D336" i="11"/>
  <c r="C34" i="11"/>
  <c r="E34" i="11"/>
  <c r="E40" i="11"/>
  <c r="C40" i="11"/>
  <c r="K330" i="11"/>
  <c r="I330" i="11"/>
  <c r="H330" i="11"/>
  <c r="F330" i="11"/>
  <c r="E330" i="11"/>
  <c r="D330" i="11"/>
  <c r="C330" i="11"/>
  <c r="J330" i="11"/>
  <c r="G330" i="11"/>
  <c r="H206" i="11"/>
  <c r="E206" i="11"/>
  <c r="C206" i="11"/>
  <c r="D206" i="11"/>
  <c r="K206" i="11"/>
  <c r="J206" i="11"/>
  <c r="I206" i="11"/>
  <c r="F206" i="11"/>
  <c r="G206" i="11"/>
  <c r="C100" i="11"/>
  <c r="E100" i="11"/>
  <c r="E105" i="11"/>
  <c r="C105" i="11"/>
  <c r="C102" i="11"/>
  <c r="E102" i="11"/>
  <c r="K247" i="11"/>
  <c r="I247" i="11"/>
  <c r="E247" i="11"/>
  <c r="C247" i="11"/>
  <c r="H247" i="11"/>
  <c r="F247" i="11"/>
  <c r="J247" i="11"/>
  <c r="G247" i="11"/>
  <c r="D247" i="11"/>
  <c r="E93" i="11"/>
  <c r="C93" i="11"/>
  <c r="D216" i="11"/>
  <c r="K216" i="11"/>
  <c r="I216" i="11"/>
  <c r="H216" i="11"/>
  <c r="G216" i="11"/>
  <c r="F216" i="11"/>
  <c r="E216" i="11"/>
  <c r="C216" i="11"/>
  <c r="J216" i="11"/>
  <c r="J193" i="11"/>
  <c r="G193" i="11"/>
  <c r="E193" i="11"/>
  <c r="K193" i="11"/>
  <c r="F193" i="11"/>
  <c r="D193" i="11"/>
  <c r="C193" i="11"/>
  <c r="I193" i="11"/>
  <c r="H193" i="11"/>
  <c r="K293" i="11"/>
  <c r="G293" i="11"/>
  <c r="E293" i="11"/>
  <c r="C293" i="11"/>
  <c r="I293" i="11"/>
  <c r="H293" i="11"/>
  <c r="F293" i="11"/>
  <c r="D293" i="11"/>
  <c r="J293" i="11"/>
  <c r="I252" i="11"/>
  <c r="G252" i="11"/>
  <c r="C252" i="11"/>
  <c r="J252" i="11"/>
  <c r="H252" i="11"/>
  <c r="E252" i="11"/>
  <c r="K252" i="11"/>
  <c r="F252" i="11"/>
  <c r="D252" i="11"/>
  <c r="H262" i="11"/>
  <c r="E262" i="11"/>
  <c r="C262" i="11"/>
  <c r="G262" i="11"/>
  <c r="F262" i="11"/>
  <c r="K262" i="11"/>
  <c r="J262" i="11"/>
  <c r="I262" i="11"/>
  <c r="D262" i="11"/>
  <c r="C286" i="11"/>
  <c r="K286" i="11"/>
  <c r="I286" i="11"/>
  <c r="H286" i="11"/>
  <c r="G286" i="11"/>
  <c r="E286" i="11"/>
  <c r="D286" i="11"/>
  <c r="J286" i="11"/>
  <c r="F286" i="11"/>
  <c r="I296" i="11"/>
  <c r="G296" i="11"/>
  <c r="E296" i="11"/>
  <c r="J296" i="11"/>
  <c r="H296" i="11"/>
  <c r="F296" i="11"/>
  <c r="D296" i="11"/>
  <c r="C296" i="11"/>
  <c r="K296" i="11"/>
  <c r="K285" i="11"/>
  <c r="G285" i="11"/>
  <c r="E285" i="11"/>
  <c r="C285" i="11"/>
  <c r="J285" i="11"/>
  <c r="H285" i="11"/>
  <c r="I285" i="11"/>
  <c r="D285" i="11"/>
  <c r="F285" i="11"/>
  <c r="I253" i="11"/>
  <c r="G253" i="11"/>
  <c r="K253" i="11"/>
  <c r="J253" i="11"/>
  <c r="H253" i="11"/>
  <c r="F253" i="11"/>
  <c r="E253" i="11"/>
  <c r="D253" i="11"/>
  <c r="C253" i="11"/>
  <c r="K370" i="11"/>
  <c r="J370" i="11"/>
  <c r="I370" i="11"/>
  <c r="H370" i="11"/>
  <c r="G370" i="11"/>
  <c r="F370" i="11"/>
  <c r="E370" i="11"/>
  <c r="D370" i="11"/>
  <c r="C370" i="11"/>
  <c r="K391" i="11"/>
  <c r="J391" i="11"/>
  <c r="I391" i="11"/>
  <c r="H391" i="11"/>
  <c r="G391" i="11"/>
  <c r="F391" i="11"/>
  <c r="E391" i="11"/>
  <c r="D391" i="11"/>
  <c r="C391" i="11"/>
  <c r="H329" i="11"/>
  <c r="G329" i="11"/>
  <c r="E329" i="11"/>
  <c r="C329" i="11"/>
  <c r="K329" i="11"/>
  <c r="F329" i="11"/>
  <c r="D329" i="11"/>
  <c r="I329" i="11"/>
  <c r="J329" i="11"/>
  <c r="G382" i="11"/>
  <c r="F382" i="11"/>
  <c r="E382" i="11"/>
  <c r="D382" i="11"/>
  <c r="C382" i="11"/>
  <c r="K382" i="11"/>
  <c r="J382" i="11"/>
  <c r="I382" i="11"/>
  <c r="H382" i="11"/>
  <c r="C344" i="11"/>
  <c r="K344" i="11"/>
  <c r="J344" i="11"/>
  <c r="I344" i="11"/>
  <c r="H344" i="11"/>
  <c r="G344" i="11"/>
  <c r="F344" i="11"/>
  <c r="E344" i="11"/>
  <c r="D344" i="11"/>
  <c r="E151" i="11"/>
  <c r="D151" i="11"/>
  <c r="C151" i="11"/>
  <c r="K151" i="11"/>
  <c r="J151" i="11"/>
  <c r="H151" i="11"/>
  <c r="F151" i="11"/>
  <c r="I151" i="11"/>
  <c r="G151" i="11"/>
  <c r="K210" i="11"/>
  <c r="G210" i="11"/>
  <c r="E210" i="11"/>
  <c r="J210" i="11"/>
  <c r="I210" i="11"/>
  <c r="F210" i="11"/>
  <c r="C210" i="11"/>
  <c r="H210" i="11"/>
  <c r="D210" i="11"/>
  <c r="C26" i="11"/>
  <c r="E26" i="11"/>
  <c r="E32" i="11"/>
  <c r="C32" i="11"/>
  <c r="K405" i="11"/>
  <c r="J405" i="11"/>
  <c r="I405" i="11"/>
  <c r="H405" i="11"/>
  <c r="G405" i="11"/>
  <c r="F405" i="11"/>
  <c r="E405" i="11"/>
  <c r="D405" i="11"/>
  <c r="C405" i="11"/>
  <c r="C294" i="11"/>
  <c r="K294" i="11"/>
  <c r="I294" i="11"/>
  <c r="J294" i="11"/>
  <c r="F294" i="11"/>
  <c r="E294" i="11"/>
  <c r="D294" i="11"/>
  <c r="G294" i="11"/>
  <c r="H294" i="11"/>
  <c r="E113" i="11"/>
  <c r="C113" i="11"/>
  <c r="C110" i="11"/>
  <c r="E110" i="11"/>
  <c r="D224" i="11"/>
  <c r="K224" i="11"/>
  <c r="I224" i="11"/>
  <c r="J224" i="11"/>
  <c r="H224" i="11"/>
  <c r="F224" i="11"/>
  <c r="C224" i="11"/>
  <c r="G224" i="11"/>
  <c r="E224" i="11"/>
  <c r="E101" i="11"/>
  <c r="C101" i="11"/>
  <c r="K290" i="11"/>
  <c r="I290" i="11"/>
  <c r="E290" i="11"/>
  <c r="C290" i="11"/>
  <c r="G290" i="11"/>
  <c r="D290" i="11"/>
  <c r="J290" i="11"/>
  <c r="H290" i="11"/>
  <c r="F290" i="11"/>
  <c r="D200" i="11"/>
  <c r="K200" i="11"/>
  <c r="I200" i="11"/>
  <c r="J200" i="11"/>
  <c r="F200" i="11"/>
  <c r="E200" i="11"/>
  <c r="C200" i="11"/>
  <c r="H200" i="11"/>
  <c r="G200" i="11"/>
  <c r="K191" i="11"/>
  <c r="I191" i="11"/>
  <c r="E191" i="11"/>
  <c r="C191" i="11"/>
  <c r="J191" i="11"/>
  <c r="G191" i="11"/>
  <c r="H191" i="11"/>
  <c r="F191" i="11"/>
  <c r="D191" i="11"/>
  <c r="H267" i="11"/>
  <c r="F267" i="11"/>
  <c r="C267" i="11"/>
  <c r="K267" i="11"/>
  <c r="J267" i="11"/>
  <c r="I267" i="11"/>
  <c r="E267" i="11"/>
  <c r="G267" i="11"/>
  <c r="D267" i="11"/>
  <c r="C152" i="11"/>
  <c r="K152" i="11"/>
  <c r="J152" i="11"/>
  <c r="I152" i="11"/>
  <c r="H152" i="11"/>
  <c r="E152" i="11"/>
  <c r="D152" i="11"/>
  <c r="G152" i="11"/>
  <c r="F152" i="11"/>
  <c r="K271" i="11"/>
  <c r="I271" i="11"/>
  <c r="H271" i="11"/>
  <c r="F271" i="11"/>
  <c r="E271" i="11"/>
  <c r="C271" i="11"/>
  <c r="D271" i="11"/>
  <c r="J271" i="11"/>
  <c r="G271" i="11"/>
  <c r="K303" i="11"/>
  <c r="I303" i="11"/>
  <c r="G303" i="11"/>
  <c r="C303" i="11"/>
  <c r="J303" i="11"/>
  <c r="H303" i="11"/>
  <c r="F303" i="11"/>
  <c r="E303" i="11"/>
  <c r="D303" i="11"/>
  <c r="K333" i="11"/>
  <c r="J333" i="11"/>
  <c r="I333" i="11"/>
  <c r="H333" i="11"/>
  <c r="G333" i="11"/>
  <c r="F333" i="11"/>
  <c r="E333" i="11"/>
  <c r="C333" i="11"/>
  <c r="D333" i="11"/>
  <c r="J261" i="11"/>
  <c r="I261" i="11"/>
  <c r="G261" i="11"/>
  <c r="H261" i="11"/>
  <c r="D261" i="11"/>
  <c r="C261" i="11"/>
  <c r="K261" i="11"/>
  <c r="F261" i="11"/>
  <c r="E261" i="11"/>
  <c r="K378" i="11"/>
  <c r="J378" i="11"/>
  <c r="I378" i="11"/>
  <c r="H378" i="11"/>
  <c r="G378" i="11"/>
  <c r="F378" i="11"/>
  <c r="E378" i="11"/>
  <c r="D378" i="11"/>
  <c r="C378" i="11"/>
  <c r="K399" i="11"/>
  <c r="J399" i="11"/>
  <c r="I399" i="11"/>
  <c r="H399" i="11"/>
  <c r="G399" i="11"/>
  <c r="F399" i="11"/>
  <c r="E399" i="11"/>
  <c r="D399" i="11"/>
  <c r="C399" i="11"/>
  <c r="I337" i="11"/>
  <c r="H337" i="11"/>
  <c r="G337" i="11"/>
  <c r="F337" i="11"/>
  <c r="E337" i="11"/>
  <c r="C337" i="11"/>
  <c r="K337" i="11"/>
  <c r="D337" i="11"/>
  <c r="J337" i="11"/>
  <c r="G390" i="11"/>
  <c r="F390" i="11"/>
  <c r="E390" i="11"/>
  <c r="D390" i="11"/>
  <c r="C390" i="11"/>
  <c r="K390" i="11"/>
  <c r="J390" i="11"/>
  <c r="I390" i="11"/>
  <c r="H390" i="11"/>
  <c r="C352" i="11"/>
  <c r="K352" i="11"/>
  <c r="J352" i="11"/>
  <c r="I352" i="11"/>
  <c r="H352" i="11"/>
  <c r="G352" i="11"/>
  <c r="F352" i="11"/>
  <c r="E352" i="11"/>
  <c r="D352" i="11"/>
  <c r="K140" i="11"/>
  <c r="C140" i="11"/>
  <c r="I140" i="11"/>
  <c r="H140" i="11"/>
  <c r="F140" i="11"/>
  <c r="D140" i="11"/>
  <c r="J140" i="11"/>
  <c r="G140" i="11"/>
  <c r="E140" i="11"/>
  <c r="I169" i="11"/>
  <c r="H169" i="11"/>
  <c r="F169" i="11"/>
  <c r="D169" i="11"/>
  <c r="J169" i="11"/>
  <c r="E169" i="11"/>
  <c r="K169" i="11"/>
  <c r="G169" i="11"/>
  <c r="C169" i="11"/>
  <c r="E143" i="11"/>
  <c r="J143" i="11"/>
  <c r="G143" i="11"/>
  <c r="F143" i="11"/>
  <c r="D143" i="11"/>
  <c r="C143" i="11"/>
  <c r="K143" i="11"/>
  <c r="I143" i="11"/>
  <c r="H143" i="11"/>
  <c r="C18" i="11"/>
  <c r="E18" i="11"/>
  <c r="E24" i="11"/>
  <c r="C24" i="11"/>
  <c r="G154" i="11"/>
  <c r="F154" i="11"/>
  <c r="E154" i="11"/>
  <c r="D154" i="11"/>
  <c r="I154" i="11"/>
  <c r="H154" i="11"/>
  <c r="K154" i="11"/>
  <c r="J154" i="11"/>
  <c r="C154" i="11"/>
  <c r="I157" i="11"/>
  <c r="H157" i="11"/>
  <c r="G157" i="11"/>
  <c r="F157" i="11"/>
  <c r="E157" i="11"/>
  <c r="D157" i="11"/>
  <c r="K157" i="11"/>
  <c r="J157" i="11"/>
  <c r="C157" i="11"/>
  <c r="C315" i="11"/>
  <c r="K315" i="11"/>
  <c r="J315" i="11"/>
  <c r="I315" i="11"/>
  <c r="G315" i="11"/>
  <c r="F315" i="11"/>
  <c r="E315" i="11"/>
  <c r="D315" i="11"/>
  <c r="H315" i="11"/>
  <c r="E123" i="11"/>
  <c r="C123" i="11"/>
  <c r="C118" i="11"/>
  <c r="E118" i="11"/>
  <c r="H275" i="11"/>
  <c r="F275" i="11"/>
  <c r="C275" i="11"/>
  <c r="K275" i="11"/>
  <c r="J275" i="11"/>
  <c r="I275" i="11"/>
  <c r="G275" i="11"/>
  <c r="E275" i="11"/>
  <c r="D275" i="11"/>
  <c r="E109" i="11"/>
  <c r="C109" i="11"/>
  <c r="E326" i="11"/>
  <c r="C326" i="11"/>
  <c r="K326" i="11"/>
  <c r="I326" i="11"/>
  <c r="J326" i="11"/>
  <c r="H326" i="11"/>
  <c r="G326" i="11"/>
  <c r="F326" i="11"/>
  <c r="D326" i="11"/>
  <c r="F272" i="11"/>
  <c r="D272" i="11"/>
  <c r="K272" i="11"/>
  <c r="I272" i="11"/>
  <c r="H272" i="11"/>
  <c r="G272" i="11"/>
  <c r="E272" i="11"/>
  <c r="C272" i="11"/>
  <c r="J272" i="11"/>
  <c r="H198" i="11"/>
  <c r="E198" i="11"/>
  <c r="C198" i="11"/>
  <c r="J198" i="11"/>
  <c r="G198" i="11"/>
  <c r="K198" i="11"/>
  <c r="I198" i="11"/>
  <c r="F198" i="11"/>
  <c r="D198" i="11"/>
  <c r="I280" i="11"/>
  <c r="E280" i="11"/>
  <c r="K280" i="11"/>
  <c r="G280" i="11"/>
  <c r="D280" i="11"/>
  <c r="C280" i="11"/>
  <c r="H280" i="11"/>
  <c r="F280" i="11"/>
  <c r="J280" i="11"/>
  <c r="C160" i="11"/>
  <c r="K160" i="11"/>
  <c r="J160" i="11"/>
  <c r="I160" i="11"/>
  <c r="H160" i="11"/>
  <c r="G160" i="11"/>
  <c r="F160" i="11"/>
  <c r="D160" i="11"/>
  <c r="E160" i="11"/>
  <c r="G284" i="11"/>
  <c r="E284" i="11"/>
  <c r="J284" i="11"/>
  <c r="I284" i="11"/>
  <c r="F284" i="11"/>
  <c r="D284" i="11"/>
  <c r="H284" i="11"/>
  <c r="K284" i="11"/>
  <c r="C284" i="11"/>
  <c r="E331" i="11"/>
  <c r="D331" i="11"/>
  <c r="C331" i="11"/>
  <c r="K331" i="11"/>
  <c r="J331" i="11"/>
  <c r="I331" i="11"/>
  <c r="G331" i="11"/>
  <c r="H331" i="11"/>
  <c r="F331" i="11"/>
  <c r="I304" i="11"/>
  <c r="G304" i="11"/>
  <c r="E304" i="11"/>
  <c r="H304" i="11"/>
  <c r="F304" i="11"/>
  <c r="D304" i="11"/>
  <c r="K304" i="11"/>
  <c r="C304" i="11"/>
  <c r="J304" i="11"/>
  <c r="D269" i="11"/>
  <c r="J269" i="11"/>
  <c r="I269" i="11"/>
  <c r="G269" i="11"/>
  <c r="K269" i="11"/>
  <c r="F269" i="11"/>
  <c r="E269" i="11"/>
  <c r="C269" i="11"/>
  <c r="H269" i="11"/>
  <c r="K386" i="11"/>
  <c r="J386" i="11"/>
  <c r="I386" i="11"/>
  <c r="H386" i="11"/>
  <c r="G386" i="11"/>
  <c r="F386" i="11"/>
  <c r="E386" i="11"/>
  <c r="D386" i="11"/>
  <c r="C386" i="11"/>
  <c r="K407" i="11"/>
  <c r="J407" i="11"/>
  <c r="I407" i="11"/>
  <c r="H407" i="11"/>
  <c r="G407" i="11"/>
  <c r="F407" i="11"/>
  <c r="E407" i="11"/>
  <c r="D407" i="11"/>
  <c r="C407" i="11"/>
  <c r="I345" i="11"/>
  <c r="H345" i="11"/>
  <c r="G345" i="11"/>
  <c r="F345" i="11"/>
  <c r="E345" i="11"/>
  <c r="D345" i="11"/>
  <c r="C345" i="11"/>
  <c r="K345" i="11"/>
  <c r="J345" i="11"/>
  <c r="G398" i="11"/>
  <c r="F398" i="11"/>
  <c r="E398" i="11"/>
  <c r="D398" i="11"/>
  <c r="C398" i="11"/>
  <c r="K398" i="11"/>
  <c r="J398" i="11"/>
  <c r="I398" i="11"/>
  <c r="H398" i="11"/>
  <c r="C360" i="11"/>
  <c r="K360" i="11"/>
  <c r="J360" i="11"/>
  <c r="I360" i="11"/>
  <c r="H360" i="11"/>
  <c r="G360" i="11"/>
  <c r="F360" i="11"/>
  <c r="E360" i="11"/>
  <c r="D360" i="11"/>
  <c r="C132" i="11"/>
  <c r="E132" i="11"/>
  <c r="E16" i="11"/>
  <c r="C16" i="11"/>
  <c r="C98" i="11"/>
  <c r="E98" i="11"/>
  <c r="I153" i="11"/>
  <c r="H153" i="11"/>
  <c r="J153" i="11"/>
  <c r="E153" i="11"/>
  <c r="D153" i="11"/>
  <c r="C153" i="11"/>
  <c r="K153" i="11"/>
  <c r="G153" i="11"/>
  <c r="F153" i="11"/>
  <c r="I369" i="11"/>
  <c r="H369" i="11"/>
  <c r="G369" i="11"/>
  <c r="F369" i="11"/>
  <c r="E369" i="11"/>
  <c r="D369" i="11"/>
  <c r="C369" i="11"/>
  <c r="K369" i="11"/>
  <c r="J369" i="11"/>
  <c r="K258" i="11"/>
  <c r="H258" i="11"/>
  <c r="G258" i="11"/>
  <c r="E258" i="11"/>
  <c r="I258" i="11"/>
  <c r="F258" i="11"/>
  <c r="D258" i="11"/>
  <c r="C258" i="11"/>
  <c r="J258" i="11"/>
  <c r="C392" i="11"/>
  <c r="K392" i="11"/>
  <c r="J392" i="11"/>
  <c r="I392" i="11"/>
  <c r="H392" i="11"/>
  <c r="G392" i="11"/>
  <c r="F392" i="11"/>
  <c r="E392" i="11"/>
  <c r="D392" i="11"/>
  <c r="G134" i="11"/>
  <c r="K134" i="11"/>
  <c r="I134" i="11"/>
  <c r="E134" i="11"/>
  <c r="D134" i="11"/>
  <c r="C134" i="11"/>
  <c r="H134" i="11"/>
  <c r="J134" i="11"/>
  <c r="F134" i="11"/>
  <c r="C136" i="11"/>
  <c r="K136" i="11"/>
  <c r="I136" i="11"/>
  <c r="G136" i="11"/>
  <c r="D136" i="11"/>
  <c r="J136" i="11"/>
  <c r="H136" i="11"/>
  <c r="F136" i="11"/>
  <c r="E136" i="11"/>
  <c r="E88" i="11"/>
  <c r="C88" i="11"/>
  <c r="E117" i="11"/>
  <c r="C117" i="11"/>
  <c r="K148" i="11"/>
  <c r="C148" i="11"/>
  <c r="J148" i="11"/>
  <c r="I148" i="11"/>
  <c r="H148" i="11"/>
  <c r="E148" i="11"/>
  <c r="D148" i="11"/>
  <c r="G148" i="11"/>
  <c r="F148" i="11"/>
  <c r="K283" i="11"/>
  <c r="I283" i="11"/>
  <c r="G283" i="11"/>
  <c r="F283" i="11"/>
  <c r="D283" i="11"/>
  <c r="J283" i="11"/>
  <c r="H283" i="11"/>
  <c r="E283" i="11"/>
  <c r="C283" i="11"/>
  <c r="I212" i="11"/>
  <c r="G212" i="11"/>
  <c r="C212" i="11"/>
  <c r="J212" i="11"/>
  <c r="F212" i="11"/>
  <c r="K212" i="11"/>
  <c r="H212" i="11"/>
  <c r="E212" i="11"/>
  <c r="D212" i="11"/>
  <c r="I295" i="11"/>
  <c r="G295" i="11"/>
  <c r="C295" i="11"/>
  <c r="D295" i="11"/>
  <c r="K295" i="11"/>
  <c r="J295" i="11"/>
  <c r="H295" i="11"/>
  <c r="F295" i="11"/>
  <c r="E295" i="11"/>
  <c r="C168" i="11"/>
  <c r="K168" i="11"/>
  <c r="J168" i="11"/>
  <c r="I168" i="11"/>
  <c r="H168" i="11"/>
  <c r="G168" i="11"/>
  <c r="F168" i="11"/>
  <c r="E168" i="11"/>
  <c r="D168" i="11"/>
  <c r="K291" i="11"/>
  <c r="I291" i="11"/>
  <c r="G291" i="11"/>
  <c r="J291" i="11"/>
  <c r="H291" i="11"/>
  <c r="E291" i="11"/>
  <c r="D291" i="11"/>
  <c r="C291" i="11"/>
  <c r="F291" i="11"/>
  <c r="K397" i="11"/>
  <c r="J397" i="11"/>
  <c r="I397" i="11"/>
  <c r="H397" i="11"/>
  <c r="G397" i="11"/>
  <c r="F397" i="11"/>
  <c r="E397" i="11"/>
  <c r="D397" i="11"/>
  <c r="C397" i="11"/>
  <c r="K309" i="11"/>
  <c r="G309" i="11"/>
  <c r="F309" i="11"/>
  <c r="E309" i="11"/>
  <c r="C309" i="11"/>
  <c r="J309" i="11"/>
  <c r="I309" i="11"/>
  <c r="H309" i="11"/>
  <c r="D309" i="11"/>
  <c r="K277" i="11"/>
  <c r="G277" i="11"/>
  <c r="D277" i="11"/>
  <c r="J277" i="11"/>
  <c r="H277" i="11"/>
  <c r="F277" i="11"/>
  <c r="E277" i="11"/>
  <c r="C277" i="11"/>
  <c r="I277" i="11"/>
  <c r="K394" i="11"/>
  <c r="J394" i="11"/>
  <c r="I394" i="11"/>
  <c r="H394" i="11"/>
  <c r="G394" i="11"/>
  <c r="F394" i="11"/>
  <c r="E394" i="11"/>
  <c r="D394" i="11"/>
  <c r="C394" i="11"/>
  <c r="I324" i="11"/>
  <c r="G324" i="11"/>
  <c r="E324" i="11"/>
  <c r="D324" i="11"/>
  <c r="K324" i="11"/>
  <c r="J324" i="11"/>
  <c r="H324" i="11"/>
  <c r="F324" i="11"/>
  <c r="C324" i="11"/>
  <c r="I353" i="11"/>
  <c r="H353" i="11"/>
  <c r="G353" i="11"/>
  <c r="F353" i="11"/>
  <c r="E353" i="11"/>
  <c r="D353" i="11"/>
  <c r="C353" i="11"/>
  <c r="K353" i="11"/>
  <c r="J353" i="11"/>
  <c r="G406" i="11"/>
  <c r="F406" i="11"/>
  <c r="E406" i="11"/>
  <c r="D406" i="11"/>
  <c r="C406" i="11"/>
  <c r="K406" i="11"/>
  <c r="J406" i="11"/>
  <c r="I406" i="11"/>
  <c r="H406" i="11"/>
  <c r="C368" i="11"/>
  <c r="K368" i="11"/>
  <c r="J368" i="11"/>
  <c r="I368" i="11"/>
  <c r="H368" i="11"/>
  <c r="G368" i="11"/>
  <c r="F368" i="11"/>
  <c r="E368" i="11"/>
  <c r="D368" i="11"/>
  <c r="C126" i="11"/>
  <c r="E126" i="11"/>
  <c r="K207" i="11"/>
  <c r="I207" i="11"/>
  <c r="E207" i="11"/>
  <c r="C207" i="11"/>
  <c r="J207" i="11"/>
  <c r="F207" i="11"/>
  <c r="D207" i="11"/>
  <c r="H207" i="11"/>
  <c r="G207" i="11"/>
  <c r="C384" i="11"/>
  <c r="K384" i="11"/>
  <c r="J384" i="11"/>
  <c r="I384" i="11"/>
  <c r="H384" i="11"/>
  <c r="G384" i="11"/>
  <c r="F384" i="11"/>
  <c r="E384" i="11"/>
  <c r="D384" i="11"/>
  <c r="K365" i="11"/>
  <c r="J365" i="11"/>
  <c r="I365" i="11"/>
  <c r="H365" i="11"/>
  <c r="G365" i="11"/>
  <c r="F365" i="11"/>
  <c r="E365" i="11"/>
  <c r="D365" i="11"/>
  <c r="C365" i="11"/>
  <c r="I177" i="11"/>
  <c r="H177" i="11"/>
  <c r="F177" i="11"/>
  <c r="D177" i="11"/>
  <c r="K177" i="11"/>
  <c r="J177" i="11"/>
  <c r="C177" i="11"/>
  <c r="G177" i="11"/>
  <c r="E177" i="11"/>
  <c r="C75" i="11"/>
  <c r="E75" i="11"/>
  <c r="I145" i="11"/>
  <c r="K145" i="11"/>
  <c r="H145" i="11"/>
  <c r="E145" i="11"/>
  <c r="D145" i="11"/>
  <c r="C145" i="11"/>
  <c r="J145" i="11"/>
  <c r="G145" i="11"/>
  <c r="F145" i="11"/>
  <c r="E147" i="11"/>
  <c r="K147" i="11"/>
  <c r="I147" i="11"/>
  <c r="G147" i="11"/>
  <c r="C147" i="11"/>
  <c r="J147" i="11"/>
  <c r="H147" i="11"/>
  <c r="F147" i="11"/>
  <c r="D147" i="11"/>
  <c r="E96" i="11"/>
  <c r="C96" i="11"/>
  <c r="C144" i="11"/>
  <c r="K144" i="11"/>
  <c r="F144" i="11"/>
  <c r="E144" i="11"/>
  <c r="H144" i="11"/>
  <c r="G144" i="11"/>
  <c r="D144" i="11"/>
  <c r="I144" i="11"/>
  <c r="J144" i="11"/>
  <c r="H230" i="11"/>
  <c r="E230" i="11"/>
  <c r="C230" i="11"/>
  <c r="I230" i="11"/>
  <c r="G230" i="11"/>
  <c r="F230" i="11"/>
  <c r="D230" i="11"/>
  <c r="K230" i="11"/>
  <c r="J230" i="11"/>
  <c r="I180" i="11"/>
  <c r="G180" i="11"/>
  <c r="C180" i="11"/>
  <c r="J180" i="11"/>
  <c r="E180" i="11"/>
  <c r="D180" i="11"/>
  <c r="K180" i="11"/>
  <c r="H180" i="11"/>
  <c r="F180" i="11"/>
  <c r="F219" i="11"/>
  <c r="C219" i="11"/>
  <c r="K219" i="11"/>
  <c r="I219" i="11"/>
  <c r="G219" i="11"/>
  <c r="J219" i="11"/>
  <c r="H219" i="11"/>
  <c r="E219" i="11"/>
  <c r="D219" i="11"/>
  <c r="E155" i="11"/>
  <c r="D155" i="11"/>
  <c r="K155" i="11"/>
  <c r="J155" i="11"/>
  <c r="I155" i="11"/>
  <c r="H155" i="11"/>
  <c r="G155" i="11"/>
  <c r="F155" i="11"/>
  <c r="C155" i="11"/>
  <c r="C176" i="11"/>
  <c r="K176" i="11"/>
  <c r="J176" i="11"/>
  <c r="I176" i="11"/>
  <c r="H176" i="11"/>
  <c r="G176" i="11"/>
  <c r="F176" i="11"/>
  <c r="D176" i="11"/>
  <c r="E176" i="11"/>
  <c r="G305" i="11"/>
  <c r="E305" i="11"/>
  <c r="C305" i="11"/>
  <c r="K305" i="11"/>
  <c r="J305" i="11"/>
  <c r="I305" i="11"/>
  <c r="H305" i="11"/>
  <c r="F305" i="11"/>
  <c r="D305" i="11"/>
  <c r="J270" i="11"/>
  <c r="H270" i="11"/>
  <c r="E270" i="11"/>
  <c r="C270" i="11"/>
  <c r="K270" i="11"/>
  <c r="I270" i="11"/>
  <c r="F270" i="11"/>
  <c r="G270" i="11"/>
  <c r="D270" i="11"/>
  <c r="I312" i="11"/>
  <c r="H312" i="11"/>
  <c r="G312" i="11"/>
  <c r="E312" i="11"/>
  <c r="J312" i="11"/>
  <c r="F312" i="11"/>
  <c r="D312" i="11"/>
  <c r="C312" i="11"/>
  <c r="K312" i="11"/>
  <c r="E318" i="11"/>
  <c r="C318" i="11"/>
  <c r="K318" i="11"/>
  <c r="I318" i="11"/>
  <c r="F318" i="11"/>
  <c r="D318" i="11"/>
  <c r="J318" i="11"/>
  <c r="H318" i="11"/>
  <c r="G318" i="11"/>
  <c r="K402" i="11"/>
  <c r="J402" i="11"/>
  <c r="I402" i="11"/>
  <c r="H402" i="11"/>
  <c r="G402" i="11"/>
  <c r="F402" i="11"/>
  <c r="E402" i="11"/>
  <c r="D402" i="11"/>
  <c r="C402" i="11"/>
  <c r="K332" i="11"/>
  <c r="J332" i="11"/>
  <c r="I332" i="11"/>
  <c r="G332" i="11"/>
  <c r="E332" i="11"/>
  <c r="D332" i="11"/>
  <c r="C332" i="11"/>
  <c r="H332" i="11"/>
  <c r="F332" i="11"/>
  <c r="I361" i="11"/>
  <c r="H361" i="11"/>
  <c r="G361" i="11"/>
  <c r="F361" i="11"/>
  <c r="E361" i="11"/>
  <c r="D361" i="11"/>
  <c r="C361" i="11"/>
  <c r="K361" i="11"/>
  <c r="J361" i="11"/>
  <c r="E339" i="11"/>
  <c r="D339" i="11"/>
  <c r="C339" i="11"/>
  <c r="K339" i="11"/>
  <c r="J339" i="11"/>
  <c r="I339" i="11"/>
  <c r="H339" i="11"/>
  <c r="G339" i="11"/>
  <c r="F339" i="11"/>
  <c r="C376" i="11"/>
  <c r="K376" i="11"/>
  <c r="J376" i="11"/>
  <c r="I376" i="11"/>
  <c r="H376" i="11"/>
  <c r="G376" i="11"/>
  <c r="F376" i="11"/>
  <c r="E376" i="11"/>
  <c r="D376" i="11"/>
  <c r="E107" i="11"/>
  <c r="C107" i="11"/>
  <c r="D208" i="11"/>
  <c r="K208" i="11"/>
  <c r="I208" i="11"/>
  <c r="G208" i="11"/>
  <c r="F208" i="11"/>
  <c r="C208" i="11"/>
  <c r="J208" i="11"/>
  <c r="H208" i="11"/>
  <c r="E208" i="11"/>
  <c r="C70" i="11"/>
  <c r="E70" i="11"/>
  <c r="G14" i="11" l="1"/>
  <c r="H14" i="11" s="1"/>
  <c r="J14" i="11" s="1"/>
  <c r="D15" i="11" l="1"/>
  <c r="I15" i="11" l="1"/>
  <c r="F15" i="11"/>
  <c r="G15" i="11" l="1"/>
  <c r="H15" i="11" s="1"/>
  <c r="J15" i="11" s="1"/>
  <c r="K15" i="11"/>
  <c r="D16" i="11" l="1"/>
  <c r="F16" i="11" l="1"/>
  <c r="I16" i="11"/>
  <c r="K16" i="11" l="1"/>
  <c r="G16" i="11"/>
  <c r="H16" i="11" s="1"/>
  <c r="J16" i="11" s="1"/>
  <c r="D17" i="11" l="1"/>
  <c r="I17" i="11" l="1"/>
  <c r="F17" i="11"/>
  <c r="G17" i="11" l="1"/>
  <c r="H17" i="11" s="1"/>
  <c r="J17" i="11" s="1"/>
  <c r="K17" i="11"/>
  <c r="D18" i="11" l="1"/>
  <c r="I18" i="11" l="1"/>
  <c r="F18" i="11"/>
  <c r="K18" i="11" l="1"/>
  <c r="G18" i="11"/>
  <c r="H18" i="11" s="1"/>
  <c r="J18" i="11" s="1"/>
  <c r="D19" i="11" l="1"/>
  <c r="I19" i="11" l="1"/>
  <c r="F19" i="11"/>
  <c r="K19" i="11" l="1"/>
  <c r="G19" i="11"/>
  <c r="H19" i="11" s="1"/>
  <c r="J19" i="11" s="1"/>
  <c r="D20" i="11" l="1"/>
  <c r="F20" i="11" s="1"/>
  <c r="I20" i="11" l="1"/>
  <c r="G20" i="11"/>
  <c r="K20" i="11"/>
  <c r="H20" i="11"/>
  <c r="J20" i="11" s="1"/>
  <c r="D21" i="11" l="1"/>
  <c r="I21" i="11" s="1"/>
  <c r="F21" i="11"/>
  <c r="G21" i="11" l="1"/>
  <c r="K21" i="11"/>
  <c r="H21" i="11"/>
  <c r="J21" i="11" s="1"/>
  <c r="D22" i="11" l="1"/>
  <c r="F22" i="11" s="1"/>
  <c r="I22" i="11" l="1"/>
  <c r="K22" i="11"/>
  <c r="G22" i="11"/>
  <c r="H22" i="11" s="1"/>
  <c r="J22" i="11" s="1"/>
  <c r="D23" i="11" l="1"/>
  <c r="F23" i="11"/>
  <c r="I23" i="11"/>
  <c r="K23" i="11" l="1"/>
  <c r="G23" i="11"/>
  <c r="H23" i="11" s="1"/>
  <c r="J23" i="11" s="1"/>
  <c r="D24" i="11" l="1"/>
  <c r="I24" i="11" l="1"/>
  <c r="F24" i="11"/>
  <c r="G24" i="11" l="1"/>
  <c r="H24" i="11" s="1"/>
  <c r="J24" i="11" s="1"/>
  <c r="K24" i="11"/>
  <c r="D25" i="11" l="1"/>
  <c r="F25" i="11" l="1"/>
  <c r="I25" i="11"/>
  <c r="K25" i="11" l="1"/>
  <c r="G25" i="11"/>
  <c r="H25" i="11" s="1"/>
  <c r="J25" i="11" s="1"/>
  <c r="D26" i="11" l="1"/>
  <c r="I26" i="11" l="1"/>
  <c r="F26" i="11"/>
  <c r="G26" i="11" l="1"/>
  <c r="H26" i="11" s="1"/>
  <c r="J26" i="11" s="1"/>
  <c r="K26" i="11"/>
  <c r="D27" i="11" l="1"/>
  <c r="I27" i="11" l="1"/>
  <c r="F27" i="11"/>
  <c r="G27" i="11" l="1"/>
  <c r="H27" i="11" s="1"/>
  <c r="J27" i="11" s="1"/>
  <c r="K27" i="11"/>
  <c r="D28" i="11" l="1"/>
  <c r="I28" i="11" l="1"/>
  <c r="F28" i="11"/>
  <c r="G28" i="11" l="1"/>
  <c r="H28" i="11" s="1"/>
  <c r="J28" i="11" s="1"/>
  <c r="K28" i="11"/>
  <c r="D29" i="11" l="1"/>
  <c r="I29" i="11" l="1"/>
  <c r="F29" i="11"/>
  <c r="G29" i="11" l="1"/>
  <c r="H29" i="11" s="1"/>
  <c r="J29" i="11" s="1"/>
  <c r="K29" i="11"/>
  <c r="D30" i="11" l="1"/>
  <c r="I30" i="11" l="1"/>
  <c r="F30" i="11"/>
  <c r="G30" i="11" l="1"/>
  <c r="H30" i="11" s="1"/>
  <c r="J30" i="11" s="1"/>
  <c r="K30" i="11"/>
  <c r="D31" i="11" l="1"/>
  <c r="I31" i="11" l="1"/>
  <c r="F31" i="11"/>
  <c r="G31" i="11" l="1"/>
  <c r="H31" i="11" s="1"/>
  <c r="J31" i="11" s="1"/>
  <c r="K31" i="11"/>
  <c r="D32" i="11" l="1"/>
  <c r="I32" i="11" l="1"/>
  <c r="F32" i="11"/>
  <c r="G32" i="11" l="1"/>
  <c r="H32" i="11" s="1"/>
  <c r="J32" i="11" s="1"/>
  <c r="K32" i="11"/>
  <c r="D33" i="11" l="1"/>
  <c r="I33" i="11" l="1"/>
  <c r="F33" i="11"/>
  <c r="G33" i="11" l="1"/>
  <c r="H33" i="11" s="1"/>
  <c r="J33" i="11" s="1"/>
  <c r="K33" i="11"/>
  <c r="D34" i="11" l="1"/>
  <c r="I34" i="11" l="1"/>
  <c r="F34" i="11"/>
  <c r="G34" i="11" l="1"/>
  <c r="H34" i="11" s="1"/>
  <c r="J34" i="11" s="1"/>
  <c r="K34" i="11"/>
  <c r="D35" i="11" l="1"/>
  <c r="I35" i="11" l="1"/>
  <c r="F35" i="11"/>
  <c r="G35" i="11" l="1"/>
  <c r="H35" i="11" s="1"/>
  <c r="J35" i="11" s="1"/>
  <c r="K35" i="11"/>
  <c r="D36" i="11" l="1"/>
  <c r="F36" i="11" l="1"/>
  <c r="I36" i="11"/>
  <c r="K36" i="11" l="1"/>
  <c r="G36" i="11"/>
  <c r="H36" i="11" s="1"/>
  <c r="J36" i="11" s="1"/>
  <c r="D37" i="11" l="1"/>
  <c r="I37" i="11" l="1"/>
  <c r="F37" i="11"/>
  <c r="G37" i="11" l="1"/>
  <c r="H37" i="11" s="1"/>
  <c r="J37" i="11" s="1"/>
  <c r="K37" i="11"/>
  <c r="D38" i="11" l="1"/>
  <c r="I38" i="11" l="1"/>
  <c r="F38" i="11"/>
  <c r="G38" i="11" l="1"/>
  <c r="H38" i="11" s="1"/>
  <c r="J38" i="11" s="1"/>
  <c r="K38" i="11"/>
  <c r="D39" i="11" l="1"/>
  <c r="I39" i="11" l="1"/>
  <c r="F39" i="11"/>
  <c r="G39" i="11" l="1"/>
  <c r="H39" i="11" s="1"/>
  <c r="J39" i="11" s="1"/>
  <c r="K39" i="11"/>
  <c r="D40" i="11" l="1"/>
  <c r="F40" i="11" l="1"/>
  <c r="I40" i="11"/>
  <c r="K40" i="11" l="1"/>
  <c r="G40" i="11"/>
  <c r="H40" i="11" s="1"/>
  <c r="J40" i="11" s="1"/>
  <c r="D41" i="11" l="1"/>
  <c r="I41" i="11" l="1"/>
  <c r="F41" i="11"/>
  <c r="G41" i="11" l="1"/>
  <c r="H41" i="11" s="1"/>
  <c r="J41" i="11" s="1"/>
  <c r="K41" i="11"/>
  <c r="D42" i="11" l="1"/>
  <c r="F42" i="11" l="1"/>
  <c r="I42" i="11"/>
  <c r="K42" i="11" l="1"/>
  <c r="G42" i="11"/>
  <c r="H42" i="11" s="1"/>
  <c r="J42" i="11" s="1"/>
  <c r="D43" i="11" l="1"/>
  <c r="I43" i="11" l="1"/>
  <c r="F43" i="11"/>
  <c r="G43" i="11" l="1"/>
  <c r="H43" i="11" s="1"/>
  <c r="J43" i="11" s="1"/>
  <c r="K43" i="11"/>
  <c r="D44" i="11" l="1"/>
  <c r="I44" i="11" l="1"/>
  <c r="F44" i="11"/>
  <c r="G44" i="11" l="1"/>
  <c r="H44" i="11" s="1"/>
  <c r="J44" i="11" s="1"/>
  <c r="K44" i="11"/>
  <c r="D45" i="11" l="1"/>
  <c r="I45" i="11" l="1"/>
  <c r="F45" i="11"/>
  <c r="G45" i="11" l="1"/>
  <c r="H45" i="11" s="1"/>
  <c r="J45" i="11" s="1"/>
  <c r="K45" i="11"/>
  <c r="D46" i="11" l="1"/>
  <c r="I46" i="11" l="1"/>
  <c r="F46" i="11"/>
  <c r="G46" i="11" l="1"/>
  <c r="H46" i="11" s="1"/>
  <c r="J46" i="11" s="1"/>
  <c r="K46" i="11"/>
  <c r="D47" i="11" l="1"/>
  <c r="I47" i="11" l="1"/>
  <c r="F47" i="11"/>
  <c r="G47" i="11" l="1"/>
  <c r="H47" i="11" s="1"/>
  <c r="J47" i="11" s="1"/>
  <c r="K47" i="11"/>
  <c r="D48" i="11" l="1"/>
  <c r="I48" i="11" l="1"/>
  <c r="F48" i="11"/>
  <c r="G48" i="11" l="1"/>
  <c r="H48" i="11" s="1"/>
  <c r="J48" i="11" s="1"/>
  <c r="K48" i="11"/>
  <c r="D49" i="11" l="1"/>
  <c r="I49" i="11" l="1"/>
  <c r="F49" i="11"/>
  <c r="G49" i="11" l="1"/>
  <c r="H49" i="11" s="1"/>
  <c r="J49" i="11" s="1"/>
  <c r="K49" i="11"/>
  <c r="D50" i="11" l="1"/>
  <c r="F50" i="11" l="1"/>
  <c r="I50" i="11"/>
  <c r="K50" i="11" l="1"/>
  <c r="G50" i="11"/>
  <c r="H50" i="11" s="1"/>
  <c r="J50" i="11" s="1"/>
  <c r="D51" i="11" l="1"/>
  <c r="I51" i="11" l="1"/>
  <c r="F51" i="11"/>
  <c r="G51" i="11" l="1"/>
  <c r="H51" i="11" s="1"/>
  <c r="J51" i="11" s="1"/>
  <c r="K51" i="11"/>
  <c r="D52" i="11" l="1"/>
  <c r="I52" i="11" l="1"/>
  <c r="F52" i="11"/>
  <c r="G52" i="11" l="1"/>
  <c r="H52" i="11" s="1"/>
  <c r="J52" i="11" s="1"/>
  <c r="K52" i="11"/>
  <c r="D53" i="11" l="1"/>
  <c r="I53" i="11" l="1"/>
  <c r="F53" i="11"/>
  <c r="G53" i="11" l="1"/>
  <c r="H53" i="11" s="1"/>
  <c r="J53" i="11" s="1"/>
  <c r="K53" i="11"/>
  <c r="D54" i="11" l="1"/>
  <c r="I54" i="11" l="1"/>
  <c r="F54" i="11"/>
  <c r="G54" i="11" l="1"/>
  <c r="H54" i="11" s="1"/>
  <c r="J54" i="11" s="1"/>
  <c r="K54" i="11"/>
  <c r="D55" i="11" l="1"/>
  <c r="I55" i="11" l="1"/>
  <c r="F55" i="11"/>
  <c r="G55" i="11" l="1"/>
  <c r="H55" i="11" s="1"/>
  <c r="J55" i="11" s="1"/>
  <c r="K55" i="11"/>
  <c r="D56" i="11" l="1"/>
  <c r="F56" i="11" l="1"/>
  <c r="I56" i="11"/>
  <c r="K56" i="11" l="1"/>
  <c r="G56" i="11"/>
  <c r="H56" i="11" s="1"/>
  <c r="J56" i="11" s="1"/>
  <c r="D57" i="11" l="1"/>
  <c r="I57" i="11" l="1"/>
  <c r="F57" i="11"/>
  <c r="G57" i="11" l="1"/>
  <c r="H57" i="11" s="1"/>
  <c r="J57" i="11" s="1"/>
  <c r="K57" i="11"/>
  <c r="D58" i="11" l="1"/>
  <c r="F58" i="11" l="1"/>
  <c r="I58" i="11"/>
  <c r="K58" i="11" l="1"/>
  <c r="G58" i="11"/>
  <c r="H58" i="11" s="1"/>
  <c r="J58" i="11" s="1"/>
  <c r="D59" i="11" l="1"/>
  <c r="I59" i="11" l="1"/>
  <c r="F59" i="11"/>
  <c r="G59" i="11" l="1"/>
  <c r="H59" i="11" s="1"/>
  <c r="J59" i="11" s="1"/>
  <c r="K59" i="11"/>
  <c r="D60" i="11" l="1"/>
  <c r="I60" i="11" l="1"/>
  <c r="F60" i="11"/>
  <c r="G60" i="11" l="1"/>
  <c r="H60" i="11" s="1"/>
  <c r="J60" i="11" s="1"/>
  <c r="K60" i="11"/>
  <c r="D61" i="11" l="1"/>
  <c r="I61" i="11" l="1"/>
  <c r="F61" i="11"/>
  <c r="G61" i="11" l="1"/>
  <c r="H61" i="11" s="1"/>
  <c r="J61" i="11" s="1"/>
  <c r="K61" i="11"/>
  <c r="D62" i="11" l="1"/>
  <c r="I62" i="11" l="1"/>
  <c r="F62" i="11"/>
  <c r="G62" i="11" l="1"/>
  <c r="H62" i="11" s="1"/>
  <c r="J62" i="11" s="1"/>
  <c r="K62" i="11"/>
  <c r="D63" i="11" l="1"/>
  <c r="I63" i="11" l="1"/>
  <c r="F63" i="11"/>
  <c r="G63" i="11" l="1"/>
  <c r="H63" i="11" s="1"/>
  <c r="J63" i="11" s="1"/>
  <c r="K63" i="11"/>
  <c r="D64" i="11" l="1"/>
  <c r="I64" i="11" l="1"/>
  <c r="F64" i="11"/>
  <c r="G64" i="11" l="1"/>
  <c r="H64" i="11" s="1"/>
  <c r="J64" i="11" s="1"/>
  <c r="K64" i="11"/>
  <c r="D65" i="11" l="1"/>
  <c r="I65" i="11" l="1"/>
  <c r="F65" i="11"/>
  <c r="G65" i="11" l="1"/>
  <c r="H65" i="11" s="1"/>
  <c r="J65" i="11" s="1"/>
  <c r="K65" i="11"/>
  <c r="D66" i="11" l="1"/>
  <c r="I66" i="11" l="1"/>
  <c r="F66" i="11"/>
  <c r="G66" i="11" l="1"/>
  <c r="H66" i="11" s="1"/>
  <c r="J66" i="11" s="1"/>
  <c r="K66" i="11"/>
  <c r="D67" i="11" l="1"/>
  <c r="F67" i="11" l="1"/>
  <c r="I67" i="11"/>
  <c r="K67" i="11" l="1"/>
  <c r="G67" i="11"/>
  <c r="H67" i="11" s="1"/>
  <c r="J67" i="11" s="1"/>
  <c r="D68" i="11" l="1"/>
  <c r="I68" i="11" l="1"/>
  <c r="F68" i="11"/>
  <c r="G68" i="11" l="1"/>
  <c r="H68" i="11" s="1"/>
  <c r="J68" i="11" s="1"/>
  <c r="K68" i="11"/>
  <c r="D69" i="11" l="1"/>
  <c r="I69" i="11" l="1"/>
  <c r="F69" i="11"/>
  <c r="G69" i="11" l="1"/>
  <c r="H69" i="11" s="1"/>
  <c r="J69" i="11" s="1"/>
  <c r="K69" i="11"/>
  <c r="D70" i="11" l="1"/>
  <c r="I70" i="11" l="1"/>
  <c r="F70" i="11"/>
  <c r="G70" i="11" l="1"/>
  <c r="H70" i="11" s="1"/>
  <c r="J70" i="11" s="1"/>
  <c r="K70" i="11"/>
  <c r="D71" i="11" l="1"/>
  <c r="I71" i="11" l="1"/>
  <c r="F71" i="11"/>
  <c r="G71" i="11" l="1"/>
  <c r="H71" i="11" s="1"/>
  <c r="J71" i="11" s="1"/>
  <c r="K71" i="11"/>
  <c r="D72" i="11" l="1"/>
  <c r="F72" i="11" l="1"/>
  <c r="I72" i="11"/>
  <c r="K72" i="11" l="1"/>
  <c r="G72" i="11"/>
  <c r="H72" i="11" s="1"/>
  <c r="J72" i="11" s="1"/>
  <c r="D73" i="11" l="1"/>
  <c r="I73" i="11" l="1"/>
  <c r="F73" i="11"/>
  <c r="G73" i="11" l="1"/>
  <c r="H73" i="11" s="1"/>
  <c r="J73" i="11" s="1"/>
  <c r="K73" i="11"/>
  <c r="D74" i="11" l="1"/>
  <c r="I74" i="11" l="1"/>
  <c r="F74" i="11"/>
  <c r="G74" i="11" l="1"/>
  <c r="H74" i="11" s="1"/>
  <c r="J74" i="11" s="1"/>
  <c r="K74" i="11"/>
  <c r="D75" i="11" l="1"/>
  <c r="I75" i="11" l="1"/>
  <c r="F75" i="11"/>
  <c r="G75" i="11" l="1"/>
  <c r="H75" i="11" s="1"/>
  <c r="J75" i="11" s="1"/>
  <c r="K75" i="11"/>
  <c r="D76" i="11" l="1"/>
  <c r="I76" i="11" l="1"/>
  <c r="F76" i="11"/>
  <c r="G76" i="11" l="1"/>
  <c r="H76" i="11" s="1"/>
  <c r="J76" i="11" s="1"/>
  <c r="K76" i="11"/>
  <c r="D77" i="11" l="1"/>
  <c r="I77" i="11" l="1"/>
  <c r="F77" i="11"/>
  <c r="G77" i="11" l="1"/>
  <c r="H77" i="11" s="1"/>
  <c r="J77" i="11" s="1"/>
  <c r="K77" i="11"/>
  <c r="D78" i="11" l="1"/>
  <c r="I78" i="11" l="1"/>
  <c r="F78" i="11"/>
  <c r="G78" i="11" l="1"/>
  <c r="H78" i="11" s="1"/>
  <c r="J78" i="11" s="1"/>
  <c r="K78" i="11"/>
  <c r="D79" i="11" l="1"/>
  <c r="I79" i="11" l="1"/>
  <c r="F79" i="11"/>
  <c r="G79" i="11" l="1"/>
  <c r="H79" i="11" s="1"/>
  <c r="J79" i="11" s="1"/>
  <c r="K79" i="11"/>
  <c r="D80" i="11" l="1"/>
  <c r="I80" i="11" l="1"/>
  <c r="F80" i="11"/>
  <c r="G80" i="11" l="1"/>
  <c r="H80" i="11" s="1"/>
  <c r="J80" i="11" s="1"/>
  <c r="K80" i="11"/>
  <c r="D81" i="11" l="1"/>
  <c r="I81" i="11" l="1"/>
  <c r="F81" i="11"/>
  <c r="G81" i="11" l="1"/>
  <c r="H81" i="11" s="1"/>
  <c r="J81" i="11" s="1"/>
  <c r="K81" i="11"/>
  <c r="D82" i="11" l="1"/>
  <c r="F82" i="11" l="1"/>
  <c r="I82" i="11"/>
  <c r="K82" i="11" l="1"/>
  <c r="G82" i="11"/>
  <c r="H82" i="11" s="1"/>
  <c r="J82" i="11" s="1"/>
  <c r="D83" i="11" l="1"/>
  <c r="I83" i="11" l="1"/>
  <c r="F83" i="11"/>
  <c r="G83" i="11" l="1"/>
  <c r="H83" i="11" s="1"/>
  <c r="J83" i="11"/>
  <c r="K83" i="11"/>
  <c r="D84" i="11" l="1"/>
  <c r="I84" i="11" l="1"/>
  <c r="F84" i="11"/>
  <c r="G84" i="11" l="1"/>
  <c r="H84" i="11" s="1"/>
  <c r="J84" i="11" s="1"/>
  <c r="K84" i="11"/>
  <c r="D85" i="11" l="1"/>
  <c r="I85" i="11" l="1"/>
  <c r="F85" i="11"/>
  <c r="G85" i="11" l="1"/>
  <c r="H85" i="11" s="1"/>
  <c r="J85" i="11" s="1"/>
  <c r="K85" i="11"/>
  <c r="D86" i="11" l="1"/>
  <c r="I86" i="11" l="1"/>
  <c r="F86" i="11"/>
  <c r="G86" i="11" l="1"/>
  <c r="H86" i="11" s="1"/>
  <c r="J86" i="11" s="1"/>
  <c r="K86" i="11"/>
  <c r="D87" i="11" l="1"/>
  <c r="F87" i="11" l="1"/>
  <c r="I87" i="11"/>
  <c r="K87" i="11" l="1"/>
  <c r="G87" i="11"/>
  <c r="H87" i="11" s="1"/>
  <c r="J87" i="11" s="1"/>
  <c r="D88" i="11" l="1"/>
  <c r="I88" i="11" l="1"/>
  <c r="F88" i="11"/>
  <c r="G88" i="11" l="1"/>
  <c r="H88" i="11" s="1"/>
  <c r="J88" i="11" s="1"/>
  <c r="K88" i="11"/>
  <c r="D89" i="11" l="1"/>
  <c r="I89" i="11" l="1"/>
  <c r="F89" i="11"/>
  <c r="G89" i="11" l="1"/>
  <c r="H89" i="11" s="1"/>
  <c r="J89" i="11" s="1"/>
  <c r="K89" i="11"/>
  <c r="D90" i="11" l="1"/>
  <c r="I90" i="11" l="1"/>
  <c r="F90" i="11"/>
  <c r="G90" i="11" l="1"/>
  <c r="H90" i="11" s="1"/>
  <c r="J90" i="11" s="1"/>
  <c r="K90" i="11"/>
  <c r="D91" i="11" l="1"/>
  <c r="F91" i="11" l="1"/>
  <c r="I91" i="11"/>
  <c r="K91" i="11" l="1"/>
  <c r="G91" i="11"/>
  <c r="H91" i="11" s="1"/>
  <c r="J91" i="11" s="1"/>
  <c r="D92" i="11" l="1"/>
  <c r="F92" i="11" l="1"/>
  <c r="I92" i="11"/>
  <c r="K92" i="11" l="1"/>
  <c r="G92" i="11"/>
  <c r="H92" i="11" s="1"/>
  <c r="J92" i="11" s="1"/>
  <c r="D93" i="11" l="1"/>
  <c r="I93" i="11" l="1"/>
  <c r="F93" i="11"/>
  <c r="G93" i="11" l="1"/>
  <c r="H93" i="11" s="1"/>
  <c r="J93" i="11" s="1"/>
  <c r="K93" i="11"/>
  <c r="D94" i="11" l="1"/>
  <c r="I94" i="11" l="1"/>
  <c r="F94" i="11"/>
  <c r="G94" i="11" l="1"/>
  <c r="H94" i="11" s="1"/>
  <c r="J94" i="11" s="1"/>
  <c r="K94" i="11"/>
  <c r="D95" i="11" l="1"/>
  <c r="I95" i="11" l="1"/>
  <c r="F95" i="11"/>
  <c r="G95" i="11" l="1"/>
  <c r="H95" i="11" s="1"/>
  <c r="J95" i="11" s="1"/>
  <c r="K95" i="11"/>
  <c r="D96" i="11" l="1"/>
  <c r="I96" i="11" l="1"/>
  <c r="F96" i="11"/>
  <c r="G96" i="11" l="1"/>
  <c r="H96" i="11" s="1"/>
  <c r="J96" i="11" s="1"/>
  <c r="K96" i="11"/>
  <c r="D97" i="11" l="1"/>
  <c r="I97" i="11" l="1"/>
  <c r="F97" i="11"/>
  <c r="G97" i="11" l="1"/>
  <c r="H97" i="11" s="1"/>
  <c r="J97" i="11" s="1"/>
  <c r="K97" i="11"/>
  <c r="D98" i="11" l="1"/>
  <c r="I98" i="11" l="1"/>
  <c r="F98" i="11"/>
  <c r="G98" i="11" l="1"/>
  <c r="H98" i="11" s="1"/>
  <c r="J98" i="11" s="1"/>
  <c r="K98" i="11"/>
  <c r="D99" i="11" l="1"/>
  <c r="I99" i="11" l="1"/>
  <c r="F99" i="11"/>
  <c r="G99" i="11" l="1"/>
  <c r="H99" i="11" s="1"/>
  <c r="J99" i="11" s="1"/>
  <c r="K99" i="11"/>
  <c r="D100" i="11" l="1"/>
  <c r="I100" i="11" l="1"/>
  <c r="F100" i="11"/>
  <c r="G100" i="11" l="1"/>
  <c r="H100" i="11" s="1"/>
  <c r="J100" i="11" s="1"/>
  <c r="K100" i="11"/>
  <c r="D101" i="11" l="1"/>
  <c r="F101" i="11" l="1"/>
  <c r="I101" i="11"/>
  <c r="K101" i="11" l="1"/>
  <c r="G101" i="11"/>
  <c r="H101" i="11" s="1"/>
  <c r="J101" i="11" s="1"/>
  <c r="D102" i="11" l="1"/>
  <c r="I102" i="11" l="1"/>
  <c r="F102" i="11"/>
  <c r="G102" i="11" l="1"/>
  <c r="H102" i="11" s="1"/>
  <c r="J102" i="11" s="1"/>
  <c r="K102" i="11"/>
  <c r="D103" i="11" l="1"/>
  <c r="F103" i="11" l="1"/>
  <c r="I103" i="11"/>
  <c r="K103" i="11" l="1"/>
  <c r="G103" i="11"/>
  <c r="H103" i="11" s="1"/>
  <c r="J103" i="11" s="1"/>
  <c r="D104" i="11" l="1"/>
  <c r="F104" i="11" l="1"/>
  <c r="I104" i="11"/>
  <c r="K104" i="11" l="1"/>
  <c r="G104" i="11"/>
  <c r="H104" i="11" s="1"/>
  <c r="J104" i="11" s="1"/>
  <c r="D105" i="11" l="1"/>
  <c r="I105" i="11" l="1"/>
  <c r="F105" i="11"/>
  <c r="G105" i="11" l="1"/>
  <c r="H105" i="11" s="1"/>
  <c r="J105" i="11" s="1"/>
  <c r="K105" i="11"/>
  <c r="D106" i="11" l="1"/>
  <c r="I106" i="11" l="1"/>
  <c r="F106" i="11"/>
  <c r="G106" i="11" l="1"/>
  <c r="H106" i="11" s="1"/>
  <c r="J106" i="11" s="1"/>
  <c r="K106" i="11"/>
  <c r="D107" i="11" l="1"/>
  <c r="I107" i="11" l="1"/>
  <c r="F107" i="11"/>
  <c r="G107" i="11" l="1"/>
  <c r="H107" i="11" s="1"/>
  <c r="J107" i="11" s="1"/>
  <c r="K107" i="11"/>
  <c r="D108" i="11" l="1"/>
  <c r="I108" i="11" l="1"/>
  <c r="F108" i="11"/>
  <c r="G108" i="11" l="1"/>
  <c r="H108" i="11" s="1"/>
  <c r="J108" i="11" s="1"/>
  <c r="K108" i="11"/>
  <c r="D109" i="11" l="1"/>
  <c r="F109" i="11" l="1"/>
  <c r="I109" i="11"/>
  <c r="K109" i="11" l="1"/>
  <c r="G109" i="11"/>
  <c r="H109" i="11" s="1"/>
  <c r="J109" i="11" s="1"/>
  <c r="D110" i="11" l="1"/>
  <c r="I110" i="11" l="1"/>
  <c r="F110" i="11"/>
  <c r="G110" i="11" l="1"/>
  <c r="H110" i="11" s="1"/>
  <c r="J110" i="11" s="1"/>
  <c r="K110" i="11"/>
  <c r="D111" i="11" l="1"/>
  <c r="I111" i="11" l="1"/>
  <c r="F111" i="11"/>
  <c r="G111" i="11" l="1"/>
  <c r="H111" i="11" s="1"/>
  <c r="J111" i="11" s="1"/>
  <c r="K111" i="11"/>
  <c r="D112" i="11" l="1"/>
  <c r="I112" i="11" l="1"/>
  <c r="F112" i="11"/>
  <c r="G112" i="11" l="1"/>
  <c r="H112" i="11" s="1"/>
  <c r="J112" i="11" s="1"/>
  <c r="K112" i="11"/>
  <c r="D113" i="11" l="1"/>
  <c r="I113" i="11" l="1"/>
  <c r="F113" i="11"/>
  <c r="G113" i="11" l="1"/>
  <c r="H113" i="11" s="1"/>
  <c r="J113" i="11" s="1"/>
  <c r="K113" i="11"/>
  <c r="D114" i="11" l="1"/>
  <c r="I114" i="11" l="1"/>
  <c r="F114" i="11"/>
  <c r="G114" i="11" l="1"/>
  <c r="H114" i="11" s="1"/>
  <c r="J114" i="11" s="1"/>
  <c r="K114" i="11"/>
  <c r="D115" i="11" l="1"/>
  <c r="I115" i="11" l="1"/>
  <c r="F115" i="11"/>
  <c r="G115" i="11" l="1"/>
  <c r="H115" i="11" s="1"/>
  <c r="J115" i="11" s="1"/>
  <c r="K115" i="11"/>
  <c r="D116" i="11" l="1"/>
  <c r="I116" i="11" l="1"/>
  <c r="F116" i="11"/>
  <c r="G116" i="11" l="1"/>
  <c r="H116" i="11" s="1"/>
  <c r="J116" i="11" s="1"/>
  <c r="K116" i="11"/>
  <c r="D117" i="11" l="1"/>
  <c r="I117" i="11" l="1"/>
  <c r="F117" i="11"/>
  <c r="G117" i="11" l="1"/>
  <c r="H117" i="11" s="1"/>
  <c r="J117" i="11" s="1"/>
  <c r="K117" i="11"/>
  <c r="D118" i="11" l="1"/>
  <c r="F118" i="11" l="1"/>
  <c r="I118" i="11"/>
  <c r="K118" i="11" l="1"/>
  <c r="G118" i="11"/>
  <c r="H118" i="11" s="1"/>
  <c r="J118" i="11" s="1"/>
  <c r="D119" i="11" l="1"/>
  <c r="I119" i="11" l="1"/>
  <c r="F119" i="11"/>
  <c r="G119" i="11" l="1"/>
  <c r="H119" i="11" s="1"/>
  <c r="J119" i="11" s="1"/>
  <c r="K119" i="11"/>
  <c r="D120" i="11" l="1"/>
  <c r="I120" i="11" l="1"/>
  <c r="F120" i="11"/>
  <c r="G120" i="11" l="1"/>
  <c r="H120" i="11" s="1"/>
  <c r="J120" i="11" s="1"/>
  <c r="K120" i="11"/>
  <c r="D121" i="11" l="1"/>
  <c r="I121" i="11" l="1"/>
  <c r="F121" i="11"/>
  <c r="G121" i="11" l="1"/>
  <c r="H121" i="11" s="1"/>
  <c r="J121" i="11" s="1"/>
  <c r="K121" i="11"/>
  <c r="D122" i="11" l="1"/>
  <c r="F122" i="11" l="1"/>
  <c r="I122" i="11"/>
  <c r="K122" i="11" l="1"/>
  <c r="G122" i="11"/>
  <c r="H122" i="11" s="1"/>
  <c r="J122" i="11"/>
  <c r="D123" i="11" l="1"/>
  <c r="F123" i="11" l="1"/>
  <c r="I123" i="11"/>
  <c r="K123" i="11" l="1"/>
  <c r="G123" i="11"/>
  <c r="H123" i="11" s="1"/>
  <c r="J123" i="11" s="1"/>
  <c r="D124" i="11" l="1"/>
  <c r="I124" i="11" l="1"/>
  <c r="F124" i="11"/>
  <c r="G124" i="11" l="1"/>
  <c r="H124" i="11" s="1"/>
  <c r="J124" i="11" s="1"/>
  <c r="K124" i="11"/>
  <c r="D125" i="11" l="1"/>
  <c r="F125" i="11" l="1"/>
  <c r="I125" i="11"/>
  <c r="K125" i="11" l="1"/>
  <c r="G125" i="11"/>
  <c r="H125" i="11" s="1"/>
  <c r="J125" i="11" s="1"/>
  <c r="D126" i="11" l="1"/>
  <c r="I126" i="11" l="1"/>
  <c r="F126" i="11"/>
  <c r="G126" i="11" l="1"/>
  <c r="H126" i="11" s="1"/>
  <c r="J126" i="11" s="1"/>
  <c r="K126" i="11"/>
  <c r="D127" i="11" l="1"/>
  <c r="F127" i="11" l="1"/>
  <c r="I127" i="11"/>
  <c r="K127" i="11" l="1"/>
  <c r="G127" i="11"/>
  <c r="H127" i="11" s="1"/>
  <c r="J127" i="11" s="1"/>
  <c r="D128" i="11" l="1"/>
  <c r="I128" i="11" l="1"/>
  <c r="F128" i="11"/>
  <c r="G128" i="11" l="1"/>
  <c r="H128" i="11" s="1"/>
  <c r="J128" i="11" s="1"/>
  <c r="K128" i="11"/>
  <c r="D129" i="11" l="1"/>
  <c r="I129" i="11" l="1"/>
  <c r="F129" i="11"/>
  <c r="G129" i="11" l="1"/>
  <c r="H129" i="11" s="1"/>
  <c r="J129" i="11" s="1"/>
  <c r="K129" i="11"/>
  <c r="D130" i="11" l="1"/>
  <c r="I130" i="11" l="1"/>
  <c r="F130" i="11"/>
  <c r="G130" i="11" l="1"/>
  <c r="H130" i="11" s="1"/>
  <c r="J130" i="11" s="1"/>
  <c r="K130" i="11"/>
  <c r="D131" i="11" l="1"/>
  <c r="F131" i="11" l="1"/>
  <c r="I131" i="11"/>
  <c r="K131" i="11" l="1"/>
  <c r="G131" i="11"/>
  <c r="H131" i="11" s="1"/>
  <c r="J131" i="11"/>
  <c r="D132" i="11" l="1"/>
  <c r="F132" i="11" l="1"/>
  <c r="I132" i="11"/>
  <c r="K132" i="11" l="1"/>
  <c r="G132" i="11"/>
  <c r="H132" i="11" s="1"/>
  <c r="J132" i="11" s="1"/>
  <c r="D133" i="11" l="1"/>
  <c r="I133" i="11" l="1"/>
  <c r="F133" i="11"/>
  <c r="I8" i="11" l="1"/>
  <c r="G133" i="11"/>
  <c r="H133" i="11" s="1"/>
  <c r="J133" i="11"/>
  <c r="K133" i="11"/>
  <c r="I9" i="11"/>
  <c r="I7"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tc={C72D845C-91D0-4445-8FD0-C1DEA318F7AB}</author>
    <author>tc={D12C7445-345C-4283-B93F-B84CF80A9009}</author>
    <author>tc={ADA589E6-9A20-4ED3-B503-0392DD8128EE}</author>
    <author>tc={25E0969B-82B3-49D8-8731-6B458D0D9BA0}</author>
    <author>tc={0997E37A-9F52-4067-A42A-0EDFD4DC921E}</author>
    <author>tc={A4C75553-5BED-4D92-8731-207246B56E64}</author>
    <author>tc={B1A5C18F-2370-47A8-8E52-D84DC6522122}</author>
    <author>tc={09929AAA-6862-4A58-B2E8-B5B69EF1A01F}</author>
  </authors>
  <commentList>
    <comment ref="B6" authorId="0" shapeId="0" xr:uid="{C72D845C-91D0-4445-8FD0-C1DEA318F7AB}">
      <text>
        <t>[Threaded comment]
Your version of Excel allows you to read this threaded comment; however, any edits to it will get removed if the file is opened in a newer version of Excel. Learn more: https://go.microsoft.com/fwlink/?linkid=870924
Comment:
    Private Loans tend to have higher interest rates.
Repayment strategies include: 
1)  Paying the minimum on your federal loans and target your highest interest private loan first. 
2) Paying the smallest balance first to get momentum.</t>
      </text>
    </comment>
    <comment ref="B7" authorId="1" shapeId="0" xr:uid="{D12C7445-345C-4283-B93F-B84CF80A9009}">
      <text>
        <t xml:space="preserve">[Threaded comment]
Your version of Excel allows you to read this threaded comment; however, any edits to it will get removed if the file is opened in a newer version of Excel. Learn more: https://go.microsoft.com/fwlink/?linkid=870924
Comment:
    The number of years you will be repaying your loan. Fewer years = higher monthly payment &amp; less interest over the life of the loan. </t>
      </text>
    </comment>
    <comment ref="B8" authorId="2" shapeId="0" xr:uid="{ADA589E6-9A20-4ED3-B503-0392DD8128EE}">
      <text>
        <t xml:space="preserve">[Threaded comment]
Your version of Excel allows you to read this threaded comment; however, any edits to it will get removed if the file is opened in a newer version of Excel. Learn more: https://go.microsoft.com/fwlink/?linkid=870924
Comment:
    Most loans are due once per month. Making a payment biweekly can help you sneak in an additional month payment due to there being 12 months but 52 weeks in a year. </t>
      </text>
    </comment>
    <comment ref="D9" authorId="3" shapeId="0" xr:uid="{25E0969B-82B3-49D8-8731-6B458D0D9BA0}">
      <text>
        <t xml:space="preserve">[Threaded comment]
Your version of Excel allows you to read this threaded comment; however, any edits to it will get removed if the file is opened in a newer version of Excel. Learn more: https://go.microsoft.com/fwlink/?linkid=870924
Comment:
    Private loans may have a grace period. Read your loan's terms and conditions. If struggling to make payments, always communicate with your lender. </t>
      </text>
    </comment>
    <comment ref="G11" authorId="4" shapeId="0" xr:uid="{0997E37A-9F52-4067-A42A-0EDFD4DC921E}">
      <text>
        <t xml:space="preserve">[Threaded comment]
Your version of Excel allows you to read this threaded comment; however, any edits to it will get removed if the file is opened in a newer version of Excel. Learn more: https://go.microsoft.com/fwlink/?linkid=870924
Comment:
    Your private loan servicer is a separate company such as Sallie Mae, Discover or your bank. </t>
      </text>
    </comment>
    <comment ref="E13" authorId="5" shapeId="0" xr:uid="{A4C75553-5BED-4D92-8731-207246B56E64}">
      <text>
        <t xml:space="preserve">[Threaded comment]
Your version of Excel allows you to read this threaded comment; however, any edits to it will get removed if the file is opened in a newer version of Excel. Learn more: https://go.microsoft.com/fwlink/?linkid=870924
Comment:
    Budget for this amount monthly. </t>
      </text>
    </comment>
    <comment ref="H13" authorId="6" shapeId="0" xr:uid="{B1A5C18F-2370-47A8-8E52-D84DC6522122}">
      <text>
        <t>[Threaded comment]
Your version of Excel allows you to read this threaded comment; however, any edits to it will get removed if the file is opened in a newer version of Excel. Learn more: https://go.microsoft.com/fwlink/?linkid=870924
Comment:
    The amount of your payment that goes towards paying down the principal balance.</t>
      </text>
    </comment>
    <comment ref="I13" authorId="7" shapeId="0" xr:uid="{09929AAA-6862-4A58-B2E8-B5B69EF1A01F}">
      <text>
        <t>[Threaded comment]
Your version of Excel allows you to read this threaded comment; however, any edits to it will get removed if the file is opened in a newer version of Excel. Learn more: https://go.microsoft.com/fwlink/?linkid=870924
Comment:
    The amount of your payment that goes to paying interest. Interest is paid first then additional funds are applied to the principal.</t>
      </text>
    </comment>
  </commentList>
</comments>
</file>

<file path=xl/sharedStrings.xml><?xml version="1.0" encoding="utf-8"?>
<sst xmlns="http://schemas.openxmlformats.org/spreadsheetml/2006/main" count="137" uniqueCount="123">
  <si>
    <t xml:space="preserve">Student Loan Borrowing &amp; Repayment </t>
  </si>
  <si>
    <t xml:space="preserve">This worksheet guides you through the essential steps and resources needed to successfully borrow and manage student loans. It is divided into two segments. </t>
  </si>
  <si>
    <t xml:space="preserve">The tabs take you through steps to: </t>
  </si>
  <si>
    <t>1. Borrowing Student Loans</t>
  </si>
  <si>
    <t>2. Planning to repay your Student Loans</t>
  </si>
  <si>
    <t>How to use the 'Federal' and 'Private Loan Schedule' amortization tabs</t>
  </si>
  <si>
    <t>1. An amortization schedule shows how your monthly payments are applied to your loan's principal and interest over time.</t>
  </si>
  <si>
    <t xml:space="preserve">2. The goal of having an amortization schedule is to help you stay motivated, track and visualize how your payments impact your outstanding loan amount. </t>
  </si>
  <si>
    <t xml:space="preserve">3. Edit the blue boxes on each sheet to reflect your loan details for both federal and private loans. </t>
  </si>
  <si>
    <t xml:space="preserve">Learning Outcomes using this sheet: </t>
  </si>
  <si>
    <t>Get organized and collect all your loan information</t>
  </si>
  <si>
    <t>Establish a monthly budget amount for all loans</t>
  </si>
  <si>
    <t xml:space="preserve">Understand strategies to take action for financial success in loan repayment. </t>
  </si>
  <si>
    <t xml:space="preserve">Borrowing Student Loans </t>
  </si>
  <si>
    <t>Helpful Tips and Practices</t>
  </si>
  <si>
    <t>1. Start by filling out the FAFSA, the Free Application for Federal Student Aid.</t>
  </si>
  <si>
    <t>a. Free Application for Federal Student Aid:</t>
  </si>
  <si>
    <t>FAFSA</t>
  </si>
  <si>
    <t xml:space="preserve">1. Pursue grants and scholarships first, federal student loans second and private loans as a last resort. </t>
  </si>
  <si>
    <t xml:space="preserve">b. For more information about Federal Loans: </t>
  </si>
  <si>
    <t>https://studentaid.gov/understand-aid/types/loans</t>
  </si>
  <si>
    <t>2. Fill out your FAFSA, annually and continue to apply for grants and scholarships throughout your college career.</t>
  </si>
  <si>
    <t xml:space="preserve">a. FAFSA opens October 1 for the following school year. Try to complete your FAFSA as close to this date as possible for maximum aid eligibility in grants and scholarships. </t>
  </si>
  <si>
    <t xml:space="preserve">2. Next estimate your semester costs. How much do you need to cover your expenses? </t>
  </si>
  <si>
    <r>
      <t>a. It is wise to '</t>
    </r>
    <r>
      <rPr>
        <i/>
        <sz val="11"/>
        <rFont val="Arial"/>
        <family val="2"/>
        <scheme val="minor"/>
      </rPr>
      <t>live like a college student now, so you do not have to live like one later</t>
    </r>
    <r>
      <rPr>
        <sz val="11"/>
        <rFont val="Arial"/>
        <family val="2"/>
        <scheme val="minor"/>
      </rPr>
      <t xml:space="preserve">' - Borrow as little as possible. </t>
    </r>
  </si>
  <si>
    <t xml:space="preserve">3. Continue to Apply for grants and scholarships throughout your college career. </t>
  </si>
  <si>
    <t>b. If you have an off campus lease, remember to plan for summer rent.</t>
  </si>
  <si>
    <t>a. Consider applying for external scholarships.</t>
  </si>
  <si>
    <t xml:space="preserve">c. Penn State Tuition calculator: </t>
  </si>
  <si>
    <t>http://tuition.psu.edu/costestimate.aspx</t>
  </si>
  <si>
    <t>https://studentaid.psu.edu/types-of-aid/scholarships/outside-of-penn-state</t>
  </si>
  <si>
    <t xml:space="preserve">b. Many Juniors and Seniors are eligible for scholarships as they progress in their degrees. </t>
  </si>
  <si>
    <t xml:space="preserve">3. Compare your estimated budget to your Student Aid Award, available in Lionpath. </t>
  </si>
  <si>
    <t xml:space="preserve">a. PSU's Understanding your Aid Award: </t>
  </si>
  <si>
    <t>https://studentaid.psu.edu/tuition-costs/understand-estimated-financial-aid-budget</t>
  </si>
  <si>
    <t xml:space="preserve">4. If you still have unmet financial needs, consider borrowing private student loans. </t>
  </si>
  <si>
    <t>a. Make a family plan to resolve any outstanding balances or unmet financial needs to cover the costs of the semester.</t>
  </si>
  <si>
    <t xml:space="preserve">Can any of your expenses be covered by income from a part time job? </t>
  </si>
  <si>
    <t xml:space="preserve">Will your family pay for a portion of your bills? </t>
  </si>
  <si>
    <t>b. PSU's Resources for Private Alternative Loans:</t>
  </si>
  <si>
    <t>https://studentaid.psu.edu/types-of-aid/loans/private-alternative</t>
  </si>
  <si>
    <t>2. Estimate Your Budget</t>
  </si>
  <si>
    <t>Budget Estimate Example</t>
  </si>
  <si>
    <t>Expense</t>
  </si>
  <si>
    <t>Semester Cost</t>
  </si>
  <si>
    <t>Tuition + Fees</t>
  </si>
  <si>
    <t>Housing</t>
  </si>
  <si>
    <t>Utilities</t>
  </si>
  <si>
    <t>3. Student Aid Award</t>
  </si>
  <si>
    <t>Student Aid Award</t>
  </si>
  <si>
    <t xml:space="preserve">Food </t>
  </si>
  <si>
    <t>Grants/Scholarships</t>
  </si>
  <si>
    <t>Transportation</t>
  </si>
  <si>
    <t xml:space="preserve">Federal loans </t>
  </si>
  <si>
    <t>Total budget</t>
  </si>
  <si>
    <t>Total Unmet Need</t>
  </si>
  <si>
    <t xml:space="preserve">Planning to Repay Student Loans </t>
  </si>
  <si>
    <t>1. Start your repayment planning by getting informed and organized. Collect your loan information into the following Loan Summary table.</t>
  </si>
  <si>
    <t xml:space="preserve">2. Federal Loans: Complete exit counseling, review your federal student loan information and find your loan servicer at:   </t>
  </si>
  <si>
    <t>https://studentaid.gov/</t>
  </si>
  <si>
    <t xml:space="preserve">3. Private Loans: Go to the private lender's website to collect details on your private loans. Your family members may be the best source of information regarding what private loans you borrowed. </t>
  </si>
  <si>
    <t>4. Navigate to the tabs below 'Federal Loan Schedule' and 'Private Loan Schedule' for repayment tips.</t>
  </si>
  <si>
    <t xml:space="preserve">4.a. Via your loan servicers and lenders, you will have a minimum monthly payment. You must make that minimum payment to keep your credit score good. </t>
  </si>
  <si>
    <t>4.b. Consider paying more than that monthly minimum to pay less interest. Use the 'Federal' &amp; 'Private Loan Schedule' to determine a monthly amount that meets your repayment goals and fits your budget.</t>
  </si>
  <si>
    <t xml:space="preserve">4.c. Once you have determine an additional goal amount, reflect that goal within this Loan Summary. </t>
  </si>
  <si>
    <t xml:space="preserve"> </t>
  </si>
  <si>
    <t xml:space="preserve">5. Repay your way to debt free living! </t>
  </si>
  <si>
    <t>Loan Summary</t>
  </si>
  <si>
    <t>This table provides space to record and manage all of your student loan details.</t>
  </si>
  <si>
    <t>Loan Type</t>
  </si>
  <si>
    <t>Lender</t>
  </si>
  <si>
    <t>Username</t>
  </si>
  <si>
    <t>Password</t>
  </si>
  <si>
    <t>Loan Principal Amount</t>
  </si>
  <si>
    <t>Fees</t>
  </si>
  <si>
    <t>Interest Rate</t>
  </si>
  <si>
    <t>Outstanding Interest</t>
  </si>
  <si>
    <t>Loan Term (Years)</t>
  </si>
  <si>
    <t>Monthly Payment</t>
  </si>
  <si>
    <t>Extra Payment</t>
  </si>
  <si>
    <t>Priority</t>
  </si>
  <si>
    <t>Example</t>
  </si>
  <si>
    <t>Federal</t>
  </si>
  <si>
    <t>Granite State</t>
  </si>
  <si>
    <t>freeDebt2026</t>
  </si>
  <si>
    <t>Low</t>
  </si>
  <si>
    <t>Private</t>
  </si>
  <si>
    <t>Discover</t>
  </si>
  <si>
    <t>Debtfree2025</t>
  </si>
  <si>
    <t>None</t>
  </si>
  <si>
    <t>Medium</t>
  </si>
  <si>
    <t>Loan Amortization Schedule</t>
  </si>
  <si>
    <t>Only edit the shaded cells</t>
  </si>
  <si>
    <t>Enter Values</t>
  </si>
  <si>
    <t>Loan amount</t>
  </si>
  <si>
    <t>Scheduled payment</t>
  </si>
  <si>
    <t xml:space="preserve">1. Fund your education with grants and scholarships 1st, 
    federal student loans 2nd and private loans as a last resort. </t>
  </si>
  <si>
    <t>Annual interest rate</t>
  </si>
  <si>
    <t>Scheduled number of payments</t>
  </si>
  <si>
    <t>2. Establish a budget and stick to it; visualize being debt free.</t>
  </si>
  <si>
    <t>Loan period in years</t>
  </si>
  <si>
    <t>Actual number of payments</t>
  </si>
  <si>
    <t>3. Always make your monthly payments to keep your credit score positive,</t>
  </si>
  <si>
    <t>Number of payments per year</t>
  </si>
  <si>
    <t>Total early payments</t>
  </si>
  <si>
    <t>a. Consider setting up auto-pay on your account.</t>
  </si>
  <si>
    <t>Start date of loan</t>
  </si>
  <si>
    <t>Total interest</t>
  </si>
  <si>
    <t>3. Consider early and extra payments to minimize interest.</t>
  </si>
  <si>
    <t>Optional extra payments per month</t>
  </si>
  <si>
    <t>Lender name &amp; website</t>
  </si>
  <si>
    <t>Fill in lender name &amp; website here</t>
  </si>
  <si>
    <t>4. Get rid of expensive debt first as reflected by high interest rates.</t>
  </si>
  <si>
    <t>Payment Number</t>
  </si>
  <si>
    <t>Payment
Date</t>
  </si>
  <si>
    <t>Beginning
Balance</t>
  </si>
  <si>
    <t>Scheduled Payment</t>
  </si>
  <si>
    <t>Extra
Payment</t>
  </si>
  <si>
    <t>Total
Payment</t>
  </si>
  <si>
    <t>Principal</t>
  </si>
  <si>
    <t>Interest</t>
  </si>
  <si>
    <t>Ending
Balance</t>
  </si>
  <si>
    <t>Cumulative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</si>
</sst>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_([$$-409]* #,##0.00_);_([$$-409]* \(#,##0.00\);_([$$-409]* &quot;-&quot;??_);_(@_)"/>
  </numFmts>
  <fonts count="45">
    <font>
      <sz val="11"/>
      <name val="Arial"/>
      <family val="2"/>
      <scheme val="minor"/>
    </font>
    <font>
      <b/>
      <sz val="16"/>
      <color theme="1" tint="0.24994659260841701"/>
      <name val="Microsoft Sans Serif"/>
      <family val="2"/>
      <scheme val="major"/>
    </font>
    <font>
      <b/>
      <sz val="11"/>
      <color theme="3"/>
      <name val="Arial"/>
      <family val="2"/>
      <scheme val="minor"/>
    </font>
    <font>
      <sz val="11"/>
      <color theme="1" tint="0.24994659260841701"/>
      <name val="Arial"/>
      <family val="2"/>
      <scheme val="minor"/>
    </font>
    <font>
      <b/>
      <sz val="11"/>
      <color theme="1" tint="0.24994659260841701"/>
      <name val="Microsoft Sans Serif"/>
      <family val="2"/>
      <scheme val="major"/>
    </font>
    <font>
      <i/>
      <sz val="11"/>
      <color theme="1" tint="0.34998626667073579"/>
      <name val="Arial"/>
      <family val="2"/>
      <scheme val="minor"/>
    </font>
    <font>
      <sz val="11"/>
      <name val="Arial"/>
      <family val="2"/>
      <scheme val="minor"/>
    </font>
    <font>
      <b/>
      <sz val="11"/>
      <color theme="0"/>
      <name val="Arial"/>
      <family val="2"/>
      <scheme val="minor"/>
    </font>
    <font>
      <sz val="12"/>
      <color theme="0"/>
      <name val="Arial"/>
      <family val="2"/>
      <scheme val="minor"/>
    </font>
    <font>
      <sz val="14"/>
      <color theme="1"/>
      <name val="Arial"/>
      <family val="2"/>
      <scheme val="minor"/>
    </font>
    <font>
      <sz val="16"/>
      <name val="Arial"/>
      <family val="2"/>
      <scheme val="minor"/>
    </font>
    <font>
      <b/>
      <sz val="16"/>
      <color theme="1"/>
      <name val="Arial"/>
      <family val="2"/>
      <scheme val="minor"/>
    </font>
    <font>
      <u/>
      <sz val="11"/>
      <color theme="10"/>
      <name val="Arial"/>
      <family val="2"/>
      <scheme val="minor"/>
    </font>
    <font>
      <b/>
      <sz val="40"/>
      <color rgb="FF376B36"/>
      <name val="Arial"/>
      <family val="2"/>
    </font>
    <font>
      <sz val="11"/>
      <name val="Arial"/>
      <family val="2"/>
    </font>
    <font>
      <b/>
      <sz val="40"/>
      <color rgb="FF4472C4"/>
      <name val="Arial"/>
      <family val="2"/>
    </font>
    <font>
      <b/>
      <sz val="20"/>
      <color rgb="FF4472C4"/>
      <name val="Arial"/>
      <family val="2"/>
    </font>
    <font>
      <b/>
      <sz val="20"/>
      <color theme="4" tint="-0.499984740745262"/>
      <name val="Arial"/>
      <family val="2"/>
    </font>
    <font>
      <b/>
      <sz val="14"/>
      <color theme="1" tint="0.24994659260841701"/>
      <name val="Arial"/>
      <family val="2"/>
    </font>
    <font>
      <b/>
      <sz val="11"/>
      <color theme="1" tint="0.24994659260841701"/>
      <name val="Arial"/>
      <family val="2"/>
    </font>
    <font>
      <b/>
      <sz val="12"/>
      <color theme="1"/>
      <name val="Arial"/>
      <family val="2"/>
    </font>
    <font>
      <sz val="12"/>
      <color theme="1"/>
      <name val="Arial"/>
      <family val="2"/>
    </font>
    <font>
      <i/>
      <sz val="12"/>
      <color theme="1" tint="0.24994659260841701"/>
      <name val="Arial"/>
      <family val="2"/>
    </font>
    <font>
      <sz val="12"/>
      <color theme="1" tint="0.24994659260841701"/>
      <name val="Arial"/>
      <family val="2"/>
    </font>
    <font>
      <sz val="11"/>
      <color theme="1"/>
      <name val="Arial"/>
      <family val="2"/>
    </font>
    <font>
      <i/>
      <sz val="11"/>
      <color theme="1"/>
      <name val="Arial"/>
      <family val="2"/>
    </font>
    <font>
      <i/>
      <sz val="11"/>
      <color theme="1" tint="0.24994659260841701"/>
      <name val="Arial"/>
      <family val="2"/>
    </font>
    <font>
      <sz val="11"/>
      <color theme="1" tint="0.24994659260841701"/>
      <name val="Arial"/>
      <family val="2"/>
    </font>
    <font>
      <u/>
      <sz val="11"/>
      <color rgb="FF4472C4"/>
      <name val="Arial"/>
      <family val="2"/>
      <scheme val="minor"/>
    </font>
    <font>
      <b/>
      <sz val="14"/>
      <color rgb="FF4472C4"/>
      <name val="Arial"/>
      <family val="2"/>
    </font>
    <font>
      <i/>
      <sz val="12"/>
      <color theme="1"/>
      <name val="Arial"/>
      <family val="2"/>
    </font>
    <font>
      <sz val="12"/>
      <name val="Arial"/>
      <family val="2"/>
    </font>
    <font>
      <b/>
      <sz val="12"/>
      <color theme="1" tint="0.249977111117893"/>
      <name val="Calibri"/>
      <family val="2"/>
    </font>
    <font>
      <b/>
      <sz val="14"/>
      <color theme="1" tint="0.34998626667073579"/>
      <name val="Arial"/>
      <family val="2"/>
    </font>
    <font>
      <sz val="12"/>
      <color rgb="FF000000"/>
      <name val="Arial"/>
      <family val="2"/>
    </font>
    <font>
      <b/>
      <sz val="16"/>
      <color rgb="FF0070C0"/>
      <name val="Calibri"/>
      <family val="2"/>
    </font>
    <font>
      <b/>
      <sz val="14"/>
      <color theme="1" tint="0.24994659260841701"/>
      <name val="Calibri"/>
      <family val="2"/>
    </font>
    <font>
      <sz val="14"/>
      <color theme="1"/>
      <name val="Arial"/>
      <family val="2"/>
    </font>
    <font>
      <b/>
      <sz val="14"/>
      <name val="Arial"/>
      <family val="2"/>
    </font>
    <font>
      <b/>
      <sz val="12"/>
      <name val="Arial"/>
      <family val="2"/>
      <scheme val="minor"/>
    </font>
    <font>
      <i/>
      <sz val="11"/>
      <name val="Arial"/>
      <family val="2"/>
      <scheme val="minor"/>
    </font>
    <font>
      <sz val="12"/>
      <name val="Arial"/>
      <family val="2"/>
      <scheme val="minor"/>
    </font>
    <font>
      <b/>
      <i/>
      <sz val="12"/>
      <name val="Arial"/>
      <family val="2"/>
      <scheme val="minor"/>
    </font>
    <font>
      <b/>
      <sz val="12"/>
      <color rgb="FF4472C4"/>
      <name val="Arial"/>
      <family val="2"/>
    </font>
    <font>
      <u/>
      <sz val="11"/>
      <color rgb="FF002060"/>
      <name val="Arial"/>
      <family val="2"/>
      <scheme val="minor"/>
    </font>
  </fonts>
  <fills count="9">
    <fill>
      <patternFill patternType="none"/>
    </fill>
    <fill>
      <patternFill patternType="gray125"/>
    </fill>
    <fill>
      <patternFill patternType="solid">
        <fgColor theme="0" tint="-0.14996795556505021"/>
        <bgColor indexed="64"/>
      </patternFill>
    </fill>
    <fill>
      <patternFill patternType="solid">
        <fgColor theme="4" tint="0.79998168889431442"/>
        <bgColor indexed="65"/>
      </patternFill>
    </fill>
    <fill>
      <patternFill patternType="solid">
        <fgColor theme="4" tint="-0.499984740745262"/>
        <bgColor indexed="64"/>
      </patternFill>
    </fill>
    <fill>
      <patternFill patternType="solid">
        <fgColor rgb="FF002060"/>
      </patternFill>
    </fill>
    <fill>
      <patternFill patternType="solid">
        <fgColor rgb="FFD9E1F2"/>
        <bgColor indexed="64"/>
      </patternFill>
    </fill>
    <fill>
      <patternFill patternType="solid">
        <fgColor theme="0"/>
        <bgColor indexed="64"/>
      </patternFill>
    </fill>
    <fill>
      <patternFill patternType="solid">
        <fgColor rgb="FF0070C0"/>
        <bgColor indexed="64"/>
      </patternFill>
    </fill>
  </fills>
  <borders count="43">
    <border>
      <left/>
      <right/>
      <top/>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thin">
        <color theme="4" tint="-0.499984740745262"/>
      </bottom>
      <diagonal/>
    </border>
    <border>
      <left/>
      <right/>
      <top style="thin">
        <color theme="1" tint="0.499984740745262"/>
      </top>
      <bottom style="thin">
        <color theme="1" tint="0.499984740745262"/>
      </bottom>
      <diagonal/>
    </border>
    <border>
      <left/>
      <right/>
      <top/>
      <bottom style="thin">
        <color theme="4" tint="-0.499984740745262"/>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theme="0" tint="-0.14999847407452621"/>
      </right>
      <top/>
      <bottom style="thin">
        <color theme="0" tint="-0.14999847407452621"/>
      </bottom>
      <diagonal/>
    </border>
    <border>
      <left/>
      <right/>
      <top style="thin">
        <color rgb="FF376B36"/>
      </top>
      <bottom style="thin">
        <color theme="2" tint="-9.9978637043366805E-2"/>
      </bottom>
      <diagonal/>
    </border>
    <border>
      <left/>
      <right style="thin">
        <color theme="0" tint="-0.14999847407452621"/>
      </right>
      <top style="thin">
        <color rgb="FF376B36"/>
      </top>
      <bottom style="thin">
        <color theme="2" tint="-9.9978637043366805E-2"/>
      </bottom>
      <diagonal/>
    </border>
    <border>
      <left/>
      <right/>
      <top style="thin">
        <color theme="4" tint="-0.499984740745262"/>
      </top>
      <bottom style="thin">
        <color theme="2" tint="-9.9978637043366805E-2"/>
      </bottom>
      <diagonal/>
    </border>
    <border>
      <left style="thin">
        <color rgb="FF000000"/>
      </left>
      <right/>
      <top/>
      <bottom/>
      <diagonal/>
    </border>
    <border>
      <left/>
      <right style="thin">
        <color rgb="FF000000"/>
      </right>
      <top/>
      <bottom/>
      <diagonal/>
    </border>
    <border>
      <left/>
      <right/>
      <top style="thin">
        <color theme="2" tint="-9.9978637043366805E-2"/>
      </top>
      <bottom style="thin">
        <color theme="2" tint="-9.9978637043366805E-2"/>
      </bottom>
      <diagonal/>
    </border>
    <border>
      <left/>
      <right style="thin">
        <color theme="0" tint="-0.14999847407452621"/>
      </right>
      <top style="thin">
        <color theme="2" tint="-9.9978637043366805E-2"/>
      </top>
      <bottom style="thin">
        <color theme="2" tint="-9.9978637043366805E-2"/>
      </bottom>
      <diagonal/>
    </border>
    <border>
      <left/>
      <right/>
      <top style="thin">
        <color theme="2" tint="-9.9978637043366805E-2"/>
      </top>
      <bottom style="thin">
        <color theme="0" tint="-0.14999847407452621"/>
      </bottom>
      <diagonal/>
    </border>
    <border>
      <left/>
      <right style="thin">
        <color theme="0" tint="-0.14999847407452621"/>
      </right>
      <top style="thin">
        <color theme="2" tint="-9.9978637043366805E-2"/>
      </top>
      <bottom style="thin">
        <color theme="0" tint="-0.1499984740745262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theme="0"/>
      </right>
      <top/>
      <bottom/>
      <diagonal/>
    </border>
    <border>
      <left/>
      <right/>
      <top/>
      <bottom style="thin">
        <color theme="0" tint="-0.1499984740745262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double">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style="double">
        <color rgb="FF000000"/>
      </bottom>
      <diagonal/>
    </border>
    <border>
      <left style="double">
        <color rgb="FF000000"/>
      </left>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thin">
        <color rgb="FF000000"/>
      </left>
      <right/>
      <top style="thin">
        <color rgb="FF000000"/>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9">
    <xf numFmtId="0" fontId="0" fillId="0" borderId="0"/>
    <xf numFmtId="0" fontId="1" fillId="0" borderId="1" applyNumberFormat="0" applyFill="0" applyProtection="0">
      <alignment vertical="center"/>
    </xf>
    <xf numFmtId="0" fontId="4" fillId="0" borderId="2" applyNumberFormat="0" applyFill="0" applyProtection="0">
      <alignment vertical="center"/>
    </xf>
    <xf numFmtId="0" fontId="2" fillId="0" borderId="3" applyNumberFormat="0" applyFill="0" applyProtection="0">
      <alignment vertical="center"/>
    </xf>
    <xf numFmtId="0" fontId="3" fillId="2" borderId="4" applyNumberFormat="0" applyProtection="0">
      <alignment horizontal="right"/>
    </xf>
    <xf numFmtId="0" fontId="5" fillId="0" borderId="4" applyNumberFormat="0" applyProtection="0">
      <alignment vertical="center"/>
    </xf>
    <xf numFmtId="10" fontId="6" fillId="0" borderId="0" applyFont="0" applyFill="0" applyBorder="0" applyAlignment="0" applyProtection="0"/>
    <xf numFmtId="164" fontId="3" fillId="2" borderId="0" applyFont="0" applyFill="0" applyBorder="0" applyAlignment="0" applyProtection="0"/>
    <xf numFmtId="0" fontId="3" fillId="3" borderId="0" applyNumberFormat="0" applyFont="0" applyAlignment="0">
      <alignment horizontal="center" vertical="center" wrapText="1"/>
    </xf>
    <xf numFmtId="0" fontId="7" fillId="4" borderId="0" applyNumberFormat="0" applyBorder="0" applyProtection="0">
      <alignment vertical="center" wrapText="1"/>
    </xf>
    <xf numFmtId="1" fontId="3" fillId="3" borderId="0" applyFont="0" applyFill="0" applyBorder="0" applyAlignment="0"/>
    <xf numFmtId="14" fontId="3" fillId="0" borderId="0" applyFont="0" applyFill="0" applyBorder="0" applyAlignment="0"/>
    <xf numFmtId="164" fontId="3" fillId="2" borderId="0" applyFont="0" applyFill="0" applyBorder="0" applyProtection="0">
      <alignment horizontal="right" indent="2"/>
    </xf>
    <xf numFmtId="0" fontId="7" fillId="4" borderId="0" applyBorder="0" applyProtection="0">
      <alignment horizontal="right" vertical="center" wrapText="1" indent="2"/>
    </xf>
    <xf numFmtId="0" fontId="8" fillId="5" borderId="0" applyNumberFormat="0" applyBorder="0" applyAlignment="0" applyProtection="0"/>
    <xf numFmtId="0" fontId="12" fillId="0" borderId="0" applyNumberFormat="0" applyFill="0" applyBorder="0" applyAlignment="0" applyProtection="0"/>
    <xf numFmtId="0" fontId="32" fillId="7" borderId="0" applyFill="0" applyProtection="0">
      <alignment horizontal="center" vertical="center" wrapText="1"/>
    </xf>
    <xf numFmtId="0" fontId="35" fillId="8" borderId="0" applyFill="0" applyBorder="0" applyProtection="0">
      <alignment horizontal="left" vertical="center" wrapText="1" indent="1"/>
    </xf>
    <xf numFmtId="0" fontId="36" fillId="0" borderId="2" applyNumberFormat="0" applyFill="0" applyProtection="0">
      <alignment vertical="center"/>
    </xf>
  </cellStyleXfs>
  <cellXfs count="147">
    <xf numFmtId="0" fontId="0" fillId="0" borderId="0" xfId="0"/>
    <xf numFmtId="0" fontId="9" fillId="0" borderId="0" xfId="0" applyFont="1"/>
    <xf numFmtId="0" fontId="10" fillId="0" borderId="0" xfId="0" applyFont="1"/>
    <xf numFmtId="0" fontId="11" fillId="0" borderId="0" xfId="0" applyFont="1"/>
    <xf numFmtId="0" fontId="14" fillId="0" borderId="0" xfId="0" applyFont="1"/>
    <xf numFmtId="164" fontId="22" fillId="6" borderId="10" xfId="7" applyFont="1" applyFill="1" applyBorder="1" applyAlignment="1">
      <alignment horizontal="right" vertical="center" indent="1"/>
    </xf>
    <xf numFmtId="0" fontId="14" fillId="6" borderId="13" xfId="0" applyFont="1" applyFill="1" applyBorder="1"/>
    <xf numFmtId="0" fontId="24" fillId="6" borderId="0" xfId="0" applyFont="1" applyFill="1"/>
    <xf numFmtId="0" fontId="24" fillId="6" borderId="14" xfId="0" applyFont="1" applyFill="1" applyBorder="1"/>
    <xf numFmtId="10" fontId="22" fillId="6" borderId="15" xfId="6" applyFont="1" applyFill="1" applyBorder="1" applyAlignment="1">
      <alignment horizontal="right" vertical="center" indent="1"/>
    </xf>
    <xf numFmtId="0" fontId="24" fillId="6" borderId="13" xfId="0" applyFont="1" applyFill="1" applyBorder="1"/>
    <xf numFmtId="1" fontId="22" fillId="6" borderId="15" xfId="10" applyFont="1" applyFill="1" applyBorder="1" applyAlignment="1">
      <alignment horizontal="right" vertical="center" indent="1"/>
    </xf>
    <xf numFmtId="0" fontId="24" fillId="6" borderId="14" xfId="0" applyFont="1" applyFill="1" applyBorder="1" applyAlignment="1">
      <alignment horizontal="left"/>
    </xf>
    <xf numFmtId="0" fontId="21" fillId="0" borderId="9" xfId="5" applyFont="1" applyBorder="1">
      <alignment vertical="center"/>
    </xf>
    <xf numFmtId="14" fontId="22" fillId="6" borderId="17" xfId="11" applyFont="1" applyFill="1" applyBorder="1" applyAlignment="1">
      <alignment horizontal="right" vertical="center" indent="1"/>
    </xf>
    <xf numFmtId="0" fontId="25" fillId="0" borderId="0" xfId="5" applyFont="1" applyBorder="1">
      <alignment vertical="center"/>
    </xf>
    <xf numFmtId="14" fontId="26" fillId="0" borderId="0" xfId="11" applyFont="1" applyFill="1" applyBorder="1" applyAlignment="1">
      <alignment horizontal="right" indent="1"/>
    </xf>
    <xf numFmtId="0" fontId="28" fillId="6" borderId="0" xfId="15" applyFont="1" applyFill="1" applyBorder="1"/>
    <xf numFmtId="0" fontId="28" fillId="6" borderId="14" xfId="15" applyFont="1" applyFill="1" applyBorder="1"/>
    <xf numFmtId="164" fontId="30" fillId="6" borderId="0" xfId="7" applyFont="1" applyFill="1" applyBorder="1" applyAlignment="1">
      <alignment horizontal="right" vertical="center" indent="1"/>
    </xf>
    <xf numFmtId="0" fontId="31" fillId="0" borderId="0" xfId="0" applyFont="1"/>
    <xf numFmtId="0" fontId="28" fillId="6" borderId="20" xfId="15" applyFont="1" applyFill="1" applyBorder="1"/>
    <xf numFmtId="0" fontId="28" fillId="6" borderId="21" xfId="15" applyFont="1" applyFill="1" applyBorder="1"/>
    <xf numFmtId="0" fontId="14" fillId="0" borderId="22" xfId="0" applyFont="1" applyBorder="1"/>
    <xf numFmtId="0" fontId="33" fillId="0" borderId="0" xfId="16" applyFont="1" applyFill="1">
      <alignment horizontal="center" vertical="center" wrapText="1"/>
    </xf>
    <xf numFmtId="0" fontId="14" fillId="0" borderId="5" xfId="0" applyFont="1" applyBorder="1" applyAlignment="1">
      <alignment vertical="center"/>
    </xf>
    <xf numFmtId="1" fontId="31" fillId="0" borderId="0" xfId="10" applyFont="1" applyFill="1" applyBorder="1" applyAlignment="1">
      <alignment horizontal="center" vertical="center"/>
    </xf>
    <xf numFmtId="14" fontId="31" fillId="0" borderId="0" xfId="11" applyFont="1" applyFill="1" applyBorder="1" applyAlignment="1">
      <alignment horizontal="center" vertical="center"/>
    </xf>
    <xf numFmtId="164" fontId="31" fillId="0" borderId="0" xfId="12" applyFont="1" applyFill="1" applyBorder="1" applyAlignment="1">
      <alignment horizontal="right" vertical="center" indent="2"/>
    </xf>
    <xf numFmtId="164" fontId="31" fillId="0" borderId="0" xfId="12" applyFont="1" applyFill="1" applyBorder="1" applyAlignment="1">
      <alignment horizontal="center" vertical="center"/>
    </xf>
    <xf numFmtId="164" fontId="31" fillId="0" borderId="0" xfId="12" applyFont="1" applyFill="1" applyBorder="1" applyAlignment="1">
      <alignment horizontal="right" vertical="center" indent="3"/>
    </xf>
    <xf numFmtId="1" fontId="34" fillId="0" borderId="0" xfId="10" applyFont="1" applyFill="1" applyBorder="1" applyAlignment="1">
      <alignment horizontal="center" vertical="center"/>
    </xf>
    <xf numFmtId="14" fontId="34" fillId="0" borderId="0" xfId="11" applyFont="1" applyFill="1" applyBorder="1" applyAlignment="1">
      <alignment horizontal="center" vertical="center"/>
    </xf>
    <xf numFmtId="164" fontId="34" fillId="0" borderId="0" xfId="12" applyFont="1" applyFill="1" applyBorder="1" applyAlignment="1">
      <alignment horizontal="right" vertical="center" indent="2"/>
    </xf>
    <xf numFmtId="164" fontId="34" fillId="0" borderId="0" xfId="12" applyFont="1" applyFill="1" applyBorder="1" applyAlignment="1">
      <alignment horizontal="center" vertical="center"/>
    </xf>
    <xf numFmtId="164" fontId="34" fillId="0" borderId="0" xfId="12" applyFont="1" applyFill="1" applyBorder="1" applyAlignment="1">
      <alignment horizontal="right" vertical="center" indent="3"/>
    </xf>
    <xf numFmtId="0" fontId="13" fillId="0" borderId="0" xfId="17" applyFont="1" applyFill="1" applyBorder="1" applyAlignment="1">
      <alignment vertical="center" wrapText="1"/>
    </xf>
    <xf numFmtId="0" fontId="16" fillId="0" borderId="5" xfId="18" applyFont="1" applyFill="1" applyBorder="1" applyAlignment="1">
      <alignment horizontal="left" vertical="center" indent="1"/>
    </xf>
    <xf numFmtId="0" fontId="17" fillId="0" borderId="5" xfId="18" applyFont="1" applyFill="1" applyBorder="1" applyAlignment="1">
      <alignment horizontal="left" vertical="center" indent="1"/>
    </xf>
    <xf numFmtId="0" fontId="18" fillId="0" borderId="5" xfId="18" applyFont="1" applyFill="1" applyBorder="1" applyAlignment="1">
      <alignment horizontal="left" vertical="center" indent="1"/>
    </xf>
    <xf numFmtId="0" fontId="19" fillId="0" borderId="0" xfId="18" applyFont="1" applyFill="1" applyBorder="1" applyAlignment="1">
      <alignment vertical="center" wrapText="1"/>
    </xf>
    <xf numFmtId="0" fontId="16" fillId="0" borderId="0" xfId="18" applyFont="1" applyFill="1" applyBorder="1">
      <alignment vertical="center"/>
    </xf>
    <xf numFmtId="0" fontId="18" fillId="0" borderId="0" xfId="18" applyFont="1" applyBorder="1">
      <alignment vertical="center"/>
    </xf>
    <xf numFmtId="0" fontId="18" fillId="0" borderId="0" xfId="18" applyFont="1" applyFill="1" applyBorder="1">
      <alignment vertical="center"/>
    </xf>
    <xf numFmtId="0" fontId="37" fillId="0" borderId="0" xfId="0" applyFont="1" applyAlignment="1">
      <alignment horizontal="left"/>
    </xf>
    <xf numFmtId="0" fontId="20" fillId="6" borderId="13" xfId="0" applyFont="1" applyFill="1" applyBorder="1" applyAlignment="1">
      <alignment horizontal="center"/>
    </xf>
    <xf numFmtId="0" fontId="20" fillId="6" borderId="14" xfId="0" applyFont="1" applyFill="1" applyBorder="1" applyAlignment="1">
      <alignment horizontal="center"/>
    </xf>
    <xf numFmtId="0" fontId="24" fillId="6" borderId="20" xfId="0" applyFont="1" applyFill="1" applyBorder="1"/>
    <xf numFmtId="0" fontId="24" fillId="6" borderId="21" xfId="0" applyFont="1" applyFill="1" applyBorder="1"/>
    <xf numFmtId="1" fontId="34" fillId="0" borderId="0" xfId="10" applyFont="1" applyFill="1" applyAlignment="1">
      <alignment horizontal="center" vertical="center"/>
    </xf>
    <xf numFmtId="14" fontId="34" fillId="0" borderId="0" xfId="11" applyFont="1" applyAlignment="1">
      <alignment horizontal="center" vertical="center"/>
    </xf>
    <xf numFmtId="164" fontId="34" fillId="0" borderId="0" xfId="12" applyFont="1" applyFill="1" applyAlignment="1">
      <alignment horizontal="right" vertical="center" indent="2"/>
    </xf>
    <xf numFmtId="164" fontId="34" fillId="0" borderId="0" xfId="12" applyFont="1" applyFill="1" applyAlignment="1">
      <alignment horizontal="center" vertical="center"/>
    </xf>
    <xf numFmtId="164" fontId="34" fillId="0" borderId="0" xfId="12" applyFont="1" applyFill="1" applyAlignment="1">
      <alignment horizontal="right" vertical="center" indent="3"/>
    </xf>
    <xf numFmtId="0" fontId="0" fillId="0" borderId="0" xfId="0" applyAlignment="1">
      <alignment horizontal="center"/>
    </xf>
    <xf numFmtId="0" fontId="38" fillId="0" borderId="0" xfId="0" applyFont="1"/>
    <xf numFmtId="0" fontId="37" fillId="0" borderId="0" xfId="0" applyFont="1" applyAlignment="1">
      <alignment horizontal="right"/>
    </xf>
    <xf numFmtId="165" fontId="0" fillId="6" borderId="24" xfId="0" applyNumberFormat="1" applyFill="1" applyBorder="1"/>
    <xf numFmtId="165" fontId="40" fillId="6" borderId="24" xfId="0" applyNumberFormat="1" applyFont="1" applyFill="1" applyBorder="1"/>
    <xf numFmtId="0" fontId="40" fillId="6" borderId="24" xfId="0" applyFont="1" applyFill="1" applyBorder="1" applyAlignment="1">
      <alignment horizontal="center"/>
    </xf>
    <xf numFmtId="165" fontId="40" fillId="6" borderId="24" xfId="0" applyNumberFormat="1" applyFont="1" applyFill="1" applyBorder="1" applyAlignment="1">
      <alignment horizontal="center"/>
    </xf>
    <xf numFmtId="10" fontId="40" fillId="6" borderId="24" xfId="0" applyNumberFormat="1" applyFont="1" applyFill="1" applyBorder="1" applyAlignment="1">
      <alignment horizontal="center"/>
    </xf>
    <xf numFmtId="0" fontId="39" fillId="6" borderId="24" xfId="0" applyFont="1" applyFill="1" applyBorder="1" applyAlignment="1">
      <alignment horizontal="center"/>
    </xf>
    <xf numFmtId="0" fontId="0" fillId="6" borderId="24" xfId="0" applyFill="1" applyBorder="1" applyAlignment="1">
      <alignment horizontal="center"/>
    </xf>
    <xf numFmtId="165" fontId="0" fillId="6" borderId="24" xfId="0" applyNumberFormat="1" applyFill="1" applyBorder="1" applyAlignment="1">
      <alignment horizontal="center"/>
    </xf>
    <xf numFmtId="10" fontId="0" fillId="6" borderId="24" xfId="0" applyNumberFormat="1" applyFill="1" applyBorder="1" applyAlignment="1">
      <alignment horizontal="center"/>
    </xf>
    <xf numFmtId="0" fontId="21" fillId="0" borderId="0" xfId="0" applyFont="1"/>
    <xf numFmtId="0" fontId="12" fillId="0" borderId="0" xfId="15"/>
    <xf numFmtId="0" fontId="41" fillId="0" borderId="0" xfId="0" applyFont="1"/>
    <xf numFmtId="0" fontId="28" fillId="0" borderId="0" xfId="15" applyFont="1" applyAlignment="1">
      <alignment horizontal="left"/>
    </xf>
    <xf numFmtId="0" fontId="28" fillId="0" borderId="0" xfId="15" applyFont="1" applyAlignment="1"/>
    <xf numFmtId="0" fontId="0" fillId="6" borderId="0" xfId="0" applyFill="1"/>
    <xf numFmtId="0" fontId="39" fillId="0" borderId="0" xfId="0" applyFont="1"/>
    <xf numFmtId="0" fontId="0" fillId="6" borderId="13" xfId="0" applyFill="1" applyBorder="1"/>
    <xf numFmtId="165" fontId="0" fillId="6" borderId="27" xfId="0" applyNumberFormat="1" applyFill="1" applyBorder="1"/>
    <xf numFmtId="0" fontId="20" fillId="6" borderId="0" xfId="0" applyFont="1" applyFill="1" applyAlignment="1">
      <alignment horizontal="center"/>
    </xf>
    <xf numFmtId="0" fontId="39" fillId="0" borderId="0" xfId="0" applyFont="1" applyAlignment="1">
      <alignment horizontal="center"/>
    </xf>
    <xf numFmtId="165" fontId="0" fillId="0" borderId="0" xfId="0" applyNumberFormat="1"/>
    <xf numFmtId="0" fontId="39" fillId="6" borderId="30" xfId="0" applyFont="1" applyFill="1" applyBorder="1" applyAlignment="1">
      <alignment horizontal="center"/>
    </xf>
    <xf numFmtId="0" fontId="39" fillId="6" borderId="31" xfId="0" applyFont="1" applyFill="1" applyBorder="1" applyAlignment="1">
      <alignment horizontal="center"/>
    </xf>
    <xf numFmtId="0" fontId="41" fillId="6" borderId="30" xfId="0" applyFont="1" applyFill="1" applyBorder="1"/>
    <xf numFmtId="165" fontId="0" fillId="6" borderId="31" xfId="0" applyNumberFormat="1" applyFill="1" applyBorder="1"/>
    <xf numFmtId="0" fontId="41" fillId="6" borderId="32" xfId="0" applyFont="1" applyFill="1" applyBorder="1"/>
    <xf numFmtId="0" fontId="39" fillId="6" borderId="33" xfId="0" applyFont="1" applyFill="1" applyBorder="1"/>
    <xf numFmtId="165" fontId="0" fillId="6" borderId="34" xfId="0" applyNumberFormat="1" applyFill="1" applyBorder="1"/>
    <xf numFmtId="165" fontId="0" fillId="6" borderId="35" xfId="0" applyNumberFormat="1" applyFill="1" applyBorder="1"/>
    <xf numFmtId="0" fontId="41" fillId="6" borderId="37" xfId="0" applyFont="1" applyFill="1" applyBorder="1"/>
    <xf numFmtId="0" fontId="41" fillId="6" borderId="38" xfId="0" applyFont="1" applyFill="1" applyBorder="1"/>
    <xf numFmtId="0" fontId="39" fillId="6" borderId="37" xfId="0" applyFont="1" applyFill="1" applyBorder="1"/>
    <xf numFmtId="165" fontId="40" fillId="6" borderId="31" xfId="0" applyNumberFormat="1" applyFont="1" applyFill="1" applyBorder="1"/>
    <xf numFmtId="165" fontId="40" fillId="6" borderId="25" xfId="0" applyNumberFormat="1" applyFont="1" applyFill="1" applyBorder="1"/>
    <xf numFmtId="165" fontId="40" fillId="6" borderId="39" xfId="0" applyNumberFormat="1" applyFont="1" applyFill="1" applyBorder="1"/>
    <xf numFmtId="165" fontId="40" fillId="6" borderId="40" xfId="0" applyNumberFormat="1" applyFont="1" applyFill="1" applyBorder="1"/>
    <xf numFmtId="165" fontId="40" fillId="6" borderId="27" xfId="0" applyNumberFormat="1" applyFont="1" applyFill="1" applyBorder="1"/>
    <xf numFmtId="0" fontId="40" fillId="0" borderId="0" xfId="0" applyFont="1" applyAlignment="1">
      <alignment horizontal="center"/>
    </xf>
    <xf numFmtId="165" fontId="40" fillId="0" borderId="0" xfId="0" applyNumberFormat="1" applyFont="1" applyAlignment="1">
      <alignment horizontal="center"/>
    </xf>
    <xf numFmtId="10" fontId="40" fillId="0" borderId="0" xfId="0" applyNumberFormat="1" applyFont="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0" fontId="28" fillId="0" borderId="0" xfId="15" applyFont="1" applyFill="1" applyBorder="1"/>
    <xf numFmtId="0" fontId="24" fillId="0" borderId="0" xfId="0" applyFont="1"/>
    <xf numFmtId="0" fontId="24" fillId="0" borderId="0" xfId="0" applyFont="1" applyAlignment="1">
      <alignment horizontal="left"/>
    </xf>
    <xf numFmtId="0" fontId="0" fillId="0" borderId="0" xfId="0" applyAlignment="1">
      <alignment horizontal="left"/>
    </xf>
    <xf numFmtId="0" fontId="0" fillId="6" borderId="19" xfId="0" applyFill="1" applyBorder="1"/>
    <xf numFmtId="0" fontId="0" fillId="6" borderId="20" xfId="0" applyFill="1" applyBorder="1"/>
    <xf numFmtId="0" fontId="44" fillId="0" borderId="0" xfId="15" applyFont="1"/>
    <xf numFmtId="0" fontId="43" fillId="6" borderId="41" xfId="17" applyFont="1" applyFill="1" applyBorder="1" applyAlignment="1">
      <alignment vertical="center"/>
    </xf>
    <xf numFmtId="0" fontId="13" fillId="6" borderId="42" xfId="17" applyFont="1" applyFill="1" applyBorder="1" applyAlignment="1">
      <alignment vertical="center" wrapText="1"/>
    </xf>
    <xf numFmtId="0" fontId="24" fillId="6" borderId="0" xfId="0" applyFont="1" applyFill="1" applyAlignment="1">
      <alignment horizontal="left"/>
    </xf>
    <xf numFmtId="0" fontId="24" fillId="6" borderId="19" xfId="0" applyFont="1" applyFill="1" applyBorder="1" applyAlignment="1">
      <alignment horizontal="left"/>
    </xf>
    <xf numFmtId="0" fontId="14" fillId="6" borderId="0" xfId="0" applyFont="1" applyFill="1"/>
    <xf numFmtId="0" fontId="0" fillId="0" borderId="0" xfId="0" applyAlignment="1">
      <alignment horizontal="center"/>
    </xf>
    <xf numFmtId="0" fontId="37" fillId="0" borderId="0" xfId="0" applyFont="1" applyAlignment="1">
      <alignment horizontal="left" wrapText="1"/>
    </xf>
    <xf numFmtId="0" fontId="20" fillId="6" borderId="6" xfId="0" applyFont="1" applyFill="1" applyBorder="1" applyAlignment="1">
      <alignment horizontal="center"/>
    </xf>
    <xf numFmtId="0" fontId="20" fillId="6" borderId="7" xfId="0" applyFont="1" applyFill="1" applyBorder="1" applyAlignment="1">
      <alignment horizontal="center"/>
    </xf>
    <xf numFmtId="0" fontId="20" fillId="6" borderId="8" xfId="0" applyFont="1" applyFill="1" applyBorder="1" applyAlignment="1">
      <alignment horizontal="center"/>
    </xf>
    <xf numFmtId="0" fontId="28" fillId="0" borderId="0" xfId="15" applyFont="1" applyAlignment="1">
      <alignment horizontal="left"/>
    </xf>
    <xf numFmtId="0" fontId="39" fillId="6" borderId="28" xfId="0" applyFont="1" applyFill="1" applyBorder="1" applyAlignment="1">
      <alignment horizontal="center"/>
    </xf>
    <xf numFmtId="0" fontId="39" fillId="6" borderId="29" xfId="0" applyFont="1" applyFill="1" applyBorder="1" applyAlignment="1">
      <alignment horizontal="center"/>
    </xf>
    <xf numFmtId="0" fontId="42" fillId="6" borderId="28" xfId="0" applyFont="1" applyFill="1" applyBorder="1" applyAlignment="1">
      <alignment horizontal="center"/>
    </xf>
    <xf numFmtId="0" fontId="42" fillId="6" borderId="29" xfId="0" applyFont="1" applyFill="1" applyBorder="1" applyAlignment="1">
      <alignment horizontal="center"/>
    </xf>
    <xf numFmtId="0" fontId="39" fillId="6" borderId="36" xfId="0" applyFont="1" applyFill="1" applyBorder="1" applyAlignment="1">
      <alignment horizontal="center"/>
    </xf>
    <xf numFmtId="0" fontId="39" fillId="6" borderId="26" xfId="0" applyFont="1" applyFill="1" applyBorder="1" applyAlignment="1">
      <alignment horizontal="center"/>
    </xf>
    <xf numFmtId="0" fontId="24" fillId="6" borderId="0" xfId="0" applyFont="1" applyFill="1" applyAlignment="1">
      <alignment vertical="center" wrapText="1"/>
    </xf>
    <xf numFmtId="0" fontId="24" fillId="6" borderId="14" xfId="0" applyFont="1" applyFill="1" applyBorder="1" applyAlignment="1">
      <alignment vertical="center" wrapText="1"/>
    </xf>
    <xf numFmtId="0" fontId="28" fillId="6" borderId="0" xfId="15" applyFont="1" applyFill="1" applyBorder="1" applyAlignment="1"/>
    <xf numFmtId="0" fontId="28" fillId="6" borderId="14" xfId="15" applyFont="1" applyFill="1" applyBorder="1" applyAlignment="1"/>
    <xf numFmtId="0" fontId="21" fillId="0" borderId="23" xfId="5" applyFont="1" applyBorder="1" applyAlignment="1">
      <alignment horizontal="left" vertical="center" indent="1"/>
    </xf>
    <xf numFmtId="0" fontId="21" fillId="0" borderId="9" xfId="5" applyFont="1" applyBorder="1" applyAlignment="1">
      <alignment horizontal="left" vertical="center" indent="1"/>
    </xf>
    <xf numFmtId="0" fontId="21" fillId="0" borderId="15" xfId="5" applyFont="1" applyBorder="1" applyAlignment="1">
      <alignment horizontal="left" vertical="center" indent="1"/>
    </xf>
    <xf numFmtId="0" fontId="21" fillId="0" borderId="16" xfId="5" applyFont="1" applyBorder="1" applyAlignment="1">
      <alignment horizontal="left" vertical="center" indent="1"/>
    </xf>
    <xf numFmtId="1" fontId="23" fillId="0" borderId="15" xfId="10" applyFont="1" applyFill="1" applyBorder="1" applyAlignment="1">
      <alignment horizontal="right" vertical="center" indent="1"/>
    </xf>
    <xf numFmtId="0" fontId="15" fillId="0" borderId="0" xfId="17" applyFont="1" applyFill="1" applyBorder="1" applyAlignment="1">
      <alignment horizontal="left" vertical="center" wrapText="1"/>
    </xf>
    <xf numFmtId="0" fontId="21" fillId="7" borderId="10" xfId="5" applyFont="1" applyFill="1" applyBorder="1" applyAlignment="1">
      <alignment horizontal="left" vertical="center" indent="1"/>
    </xf>
    <xf numFmtId="0" fontId="21" fillId="7" borderId="11" xfId="5" applyFont="1" applyFill="1" applyBorder="1" applyAlignment="1">
      <alignment horizontal="left" vertical="center" indent="1"/>
    </xf>
    <xf numFmtId="164" fontId="23" fillId="0" borderId="12" xfId="8" applyNumberFormat="1" applyFont="1" applyFill="1" applyBorder="1" applyAlignment="1">
      <alignment horizontal="right" vertical="center" indent="1"/>
    </xf>
    <xf numFmtId="0" fontId="14" fillId="6" borderId="13" xfId="0" applyFont="1" applyFill="1" applyBorder="1" applyAlignment="1">
      <alignment horizontal="left" wrapText="1"/>
    </xf>
    <xf numFmtId="0" fontId="14" fillId="6" borderId="0" xfId="0" applyFont="1" applyFill="1" applyAlignment="1">
      <alignment horizontal="left" wrapText="1"/>
    </xf>
    <xf numFmtId="0" fontId="14" fillId="6" borderId="14" xfId="0" applyFont="1" applyFill="1" applyBorder="1" applyAlignment="1">
      <alignment horizontal="left" wrapText="1"/>
    </xf>
    <xf numFmtId="164" fontId="23" fillId="0" borderId="15" xfId="8" applyNumberFormat="1" applyFont="1" applyFill="1" applyBorder="1" applyAlignment="1">
      <alignment horizontal="right" vertical="center" indent="1"/>
    </xf>
    <xf numFmtId="0" fontId="21" fillId="0" borderId="17" xfId="5" applyFont="1" applyBorder="1" applyAlignment="1">
      <alignment horizontal="left" vertical="center" indent="1"/>
    </xf>
    <xf numFmtId="0" fontId="21" fillId="0" borderId="18" xfId="5" applyFont="1" applyBorder="1" applyAlignment="1">
      <alignment horizontal="left" vertical="center" indent="1"/>
    </xf>
    <xf numFmtId="164" fontId="23" fillId="0" borderId="17" xfId="8" applyNumberFormat="1" applyFont="1" applyFill="1" applyBorder="1" applyAlignment="1">
      <alignment horizontal="right" vertical="center" indent="1"/>
    </xf>
    <xf numFmtId="164" fontId="27" fillId="0" borderId="0" xfId="8" applyNumberFormat="1" applyFont="1" applyFill="1" applyAlignment="1">
      <alignment horizontal="right" indent="1"/>
    </xf>
    <xf numFmtId="0" fontId="29" fillId="0" borderId="0" xfId="5" applyFont="1" applyBorder="1" applyAlignment="1">
      <alignment horizontal="left" vertical="center" indent="1"/>
    </xf>
    <xf numFmtId="0" fontId="29" fillId="0" borderId="0" xfId="3" applyFont="1" applyFill="1" applyBorder="1" applyAlignment="1">
      <alignment horizontal="left" vertical="top" indent="1"/>
    </xf>
    <xf numFmtId="0" fontId="30" fillId="6" borderId="0" xfId="3" applyFont="1" applyFill="1" applyBorder="1" applyAlignment="1">
      <alignment horizontal="right" vertical="center" indent="1"/>
    </xf>
  </cellXfs>
  <cellStyles count="19">
    <cellStyle name="Accent3" xfId="14" builtinId="37" customBuiltin="1"/>
    <cellStyle name="Amount" xfId="7" xr:uid="{00000000-0005-0000-0000-000000000000}"/>
    <cellStyle name="Date" xfId="11" xr:uid="{00000000-0005-0000-0000-000001000000}"/>
    <cellStyle name="Explanatory Text" xfId="5" builtinId="53" customBuiltin="1"/>
    <cellStyle name="Heading 1" xfId="1" builtinId="16" customBuiltin="1"/>
    <cellStyle name="Heading 2" xfId="2" builtinId="17" customBuiltin="1"/>
    <cellStyle name="Heading 2 2" xfId="18" xr:uid="{EE6D59CF-25CE-4341-B191-874578D9BFF8}"/>
    <cellStyle name="Heading 3" xfId="3" builtinId="18" customBuiltin="1"/>
    <cellStyle name="Heading 4" xfId="9" builtinId="19" customBuiltin="1"/>
    <cellStyle name="Heading 4 Right aligned" xfId="13" xr:uid="{00000000-0005-0000-0000-000007000000}"/>
    <cellStyle name="Heading 4 Right aligned 2" xfId="17" xr:uid="{784DE64A-BBE5-4673-93BB-F8F607D6558C}"/>
    <cellStyle name="Hyperlink" xfId="15" builtinId="8"/>
    <cellStyle name="Input" xfId="4" builtinId="20" customBuiltin="1"/>
    <cellStyle name="Loan Summary" xfId="8" xr:uid="{00000000-0005-0000-0000-000009000000}"/>
    <cellStyle name="Normal" xfId="0" builtinId="0" customBuiltin="1"/>
    <cellStyle name="Number" xfId="10" xr:uid="{00000000-0005-0000-0000-00000B000000}"/>
    <cellStyle name="Percent" xfId="6" builtinId="5" customBuiltin="1"/>
    <cellStyle name="Style 6" xfId="16" xr:uid="{444BBABC-BCAA-44C5-8F15-9257C7101294}"/>
    <cellStyle name="Table Amount" xfId="12" xr:uid="{00000000-0005-0000-0000-00000D000000}"/>
  </cellStyles>
  <dxfs count="23">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sz val="14"/>
        <color theme="1" tint="0.34998626667073579"/>
        <name val="Arial"/>
        <family val="2"/>
        <scheme val="none"/>
      </font>
      <fill>
        <patternFill patternType="none">
          <fgColor indexed="64"/>
          <bgColor rgb="FFD9E1F2"/>
        </patternFill>
      </fill>
      <alignment vertical="center" textRotation="0" indent="0" justifyLastLine="0" shrinkToFit="0" readingOrder="0"/>
    </dxf>
    <dxf>
      <font>
        <color theme="0"/>
      </font>
      <fill>
        <patternFill>
          <bgColor theme="0"/>
        </patternFill>
      </fill>
      <border>
        <left/>
        <right/>
        <top/>
        <bottom/>
        <vertical/>
        <horizontal/>
      </border>
    </dxf>
    <dxf>
      <font>
        <color theme="1" tint="0.24994659260841701"/>
      </font>
      <border>
        <top style="double">
          <color theme="4"/>
        </top>
      </border>
    </dxf>
    <dxf>
      <font>
        <b/>
        <i val="0"/>
        <color theme="1" tint="0.34998626667073579"/>
      </font>
      <fill>
        <patternFill patternType="none">
          <fgColor indexed="64"/>
          <bgColor auto="1"/>
        </patternFill>
      </fill>
      <border>
        <left/>
        <right/>
        <top/>
        <bottom style="thin">
          <color auto="1"/>
        </bottom>
        <vertical style="thin">
          <color theme="2" tint="-9.9948118533890809E-2"/>
        </vertical>
        <horizontal style="thin">
          <color theme="2" tint="-9.9948118533890809E-2"/>
        </horizontal>
      </border>
    </dxf>
    <dxf>
      <font>
        <color theme="1" tint="0.24994659260841701"/>
      </font>
      <border>
        <left/>
        <right/>
        <top style="thin">
          <color theme="2" tint="-9.9948118533890809E-2"/>
        </top>
        <bottom style="thin">
          <color theme="2" tint="-9.9948118533890809E-2"/>
        </bottom>
        <vertical style="thin">
          <color theme="2" tint="-9.9948118533890809E-2"/>
        </vertical>
        <horizontal style="thin">
          <color theme="2" tint="-9.9948118533890809E-2"/>
        </horizontal>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TableStyleMedium2" defaultPivotStyle="PivotStyleLight16">
    <tableStyle name="Loan Amortization Schedule" pivot="0" count="7" xr9:uid="{00000000-0011-0000-FFFF-FFFF00000000}">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 name="Loan Amortization Schedule 2" pivot="0" count="3" xr9:uid="{F127D529-C774-484E-B929-CB4A48A9BBCC}">
      <tableStyleElement type="wholeTable" dxfId="15"/>
      <tableStyleElement type="headerRow" dxfId="14"/>
      <tableStyleElement type="totalRow" dxfId="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38100</xdr:rowOff>
    </xdr:from>
    <xdr:to>
      <xdr:col>7</xdr:col>
      <xdr:colOff>9525</xdr:colOff>
      <xdr:row>0</xdr:row>
      <xdr:rowOff>1000125</xdr:rowOff>
    </xdr:to>
    <xdr:pic>
      <xdr:nvPicPr>
        <xdr:cNvPr id="2" name="Picture 1">
          <a:extLst>
            <a:ext uri="{FF2B5EF4-FFF2-40B4-BE49-F238E27FC236}">
              <a16:creationId xmlns:a16="http://schemas.microsoft.com/office/drawing/2014/main" id="{1113F53A-4409-4112-8CA9-FB3FB3958F2F}"/>
            </a:ext>
            <a:ext uri="{147F2762-F138-4A5C-976F-8EAC2B608ADB}">
              <a16:predDERef xmlns:a16="http://schemas.microsoft.com/office/drawing/2014/main" pred="{1E8D6B75-4727-41F2-8D59-73278780AF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38100"/>
          <a:ext cx="3638550" cy="9620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hawbaker, Lex Lee" id="{A7ED03E8-459F-46EC-8D4F-1074CECBC06E}" userId="S::lls5092@psu.edu::8978f101-4e69-48df-934e-460c547c47ca" providerId="AD"/>
  <person displayName="Moyer, Nathan" id="{29D3A60D-FB2D-4BC0-AC23-602115A6FA0D}" userId="S::njm5575@psu.edu::f4052ae1-2bf2-4692-be8d-452eccfe28f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F25131-A3C8-4BEB-BE10-7A38D50AAC9B}" name="PaymentSchedule3" displayName="PaymentSchedule3" ref="B13:K412" totalsRowShown="0" headerRowDxfId="11" dataDxfId="10" headerRowCellStyle="Style 6">
  <tableColumns count="10">
    <tableColumn id="1" xr3:uid="{AE2F3A9E-D6D8-49C8-A6A8-BE1FC6E21EA0}" name="Payment Number" dataDxfId="9" dataCellStyle="Number">
      <calculatedColumnFormula>IF(LoanIsGood,IF(ROW()-ROW(PaymentSchedule3[[#Headers],[Payment Number]])&gt;ScheduledNumberOfPayments,"",ROW()-ROW(PaymentSchedule3[[#Headers],[Payment Number]])),"")</calculatedColumnFormula>
    </tableColumn>
    <tableColumn id="2" xr3:uid="{589823EA-17BA-4AB6-A2AE-9563D4B43299}" name="Payment_x000a_Date" dataDxfId="8" dataCellStyle="Date">
      <calculatedColumnFormula>IF(PaymentSchedule3[[#This Row],[Payment Number]]&lt;&gt;"",EOMONTH(LoanStartDate,ROW(PaymentSchedule3[[#This Row],[Payment Number]])-ROW(PaymentSchedule3[[#Headers],[Payment Number]])-2)+DAY(LoanStartDate),"")</calculatedColumnFormula>
    </tableColumn>
    <tableColumn id="3" xr3:uid="{222E3081-F879-4D7C-9769-857EC482E3D1}" name="Beginning_x000a_Balance" dataDxfId="7" dataCellStyle="Table Amount">
      <calculatedColumnFormula>IF(PaymentSchedule3[[#This Row],[Payment Number]]&lt;&gt;"",IF(ROW()-ROW(PaymentSchedule3[[#Headers],[Beginning
Balance]])=1,LoanAmount,INDEX(PaymentSchedule3[Ending
Balance],ROW()-ROW(PaymentSchedule3[[#Headers],[Beginning
Balance]])-1)),"")</calculatedColumnFormula>
    </tableColumn>
    <tableColumn id="4" xr3:uid="{6460BFA1-2E3F-405C-9FF7-225A3D682166}" name="Scheduled Payment" dataDxfId="6" dataCellStyle="Table Amount">
      <calculatedColumnFormula>IF(PaymentSchedule3[[#This Row],[Payment Number]]&lt;&gt;"",ScheduledPayment,"")</calculatedColumnFormula>
    </tableColumn>
    <tableColumn id="5" xr3:uid="{807A35BC-8ACB-4C54-A407-A5961F147AC5}" name="Extra_x000a_Payment" dataDxfId="5" dataCellStyle="Table Amount">
      <calculatedColumnFormula>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calculatedColumnFormula>
    </tableColumn>
    <tableColumn id="6" xr3:uid="{CE5D4812-4902-40AE-8E89-7F0F8EF67D13}" name="Total_x000a_Payment" dataDxfId="4" dataCellStyle="Table Amount">
      <calculatedColumnFormula>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calculatedColumnFormula>
    </tableColumn>
    <tableColumn id="7" xr3:uid="{2CE7DB43-1989-46AC-AA10-6141E900E3AF}" name="Principal" dataDxfId="3" dataCellStyle="Table Amount">
      <calculatedColumnFormula>IF(PaymentSchedule3[[#This Row],[Payment Number]]&lt;&gt;"",PaymentSchedule3[[#This Row],[Total
Payment]]-PaymentSchedule3[[#This Row],[Interest]],"")</calculatedColumnFormula>
    </tableColumn>
    <tableColumn id="8" xr3:uid="{F6666543-A09F-4CB6-B703-32E789F053ED}" name="Interest" dataDxfId="2" dataCellStyle="Table Amount">
      <calculatedColumnFormula>IF(PaymentSchedule3[[#This Row],[Payment Number]]&lt;&gt;"",PaymentSchedule3[[#This Row],[Beginning
Balance]]*(InterestRate/PaymentsPerYear),"")</calculatedColumnFormula>
    </tableColumn>
    <tableColumn id="9" xr3:uid="{B93CEC92-4DC7-42B7-945B-F92EB0A9E813}" name="Ending_x000a_Balance" dataDxfId="1" dataCellStyle="Table Amount">
      <calculatedColumnFormula>IF(PaymentSchedule3[[#This Row],[Payment Number]]&lt;&gt;"",IF(PaymentSchedule3[[#This Row],[Scheduled Payment]]+PaymentSchedule3[[#This Row],[Extra
Payment]]&lt;=PaymentSchedule3[[#This Row],[Beginning
Balance]],PaymentSchedule3[[#This Row],[Beginning
Balance]]-PaymentSchedule3[[#This Row],[Principal]],0),"")</calculatedColumnFormula>
    </tableColumn>
    <tableColumn id="10" xr3:uid="{14CEE72C-EC98-4A64-9E7C-E0EEE11D0A6D}" name="Cumulative_x000a_Interest" dataDxfId="0" dataCellStyle="Table Amount">
      <calculatedColumnFormula>IF(PaymentSchedule3[[#This Row],[Payment Number]]&lt;&gt;"",SUM(INDEX(PaymentSchedule3[Interest],1,1):PaymentSchedule3[[#This Row],[Interest]]),"")</calculatedColumnFormula>
    </tableColumn>
  </tableColumns>
  <tableStyleInfo name="Loan Amortization Schedule 2" showFirstColumn="0" showLastColumn="0" showRowStripes="1" showColumnStripes="0"/>
  <extLst>
    <ext xmlns:x14="http://schemas.microsoft.com/office/spreadsheetml/2009/9/main" uri="{504A1905-F514-4f6f-8877-14C23A59335A}">
      <x14:table altTextSummary="Track payment number, payment date, beginning balance, ending balance, scheduled payment, extra payment, principal amount, interest and cumulative interest amounts"/>
    </ext>
  </extLst>
</table>
</file>

<file path=xl/theme/theme1.xml><?xml version="1.0" encoding="utf-8"?>
<a:theme xmlns:a="http://schemas.openxmlformats.org/drawingml/2006/main" name="Office Theme">
  <a:themeElements>
    <a:clrScheme name="Loan Amortization Schedule">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B580A1"/>
      </a:accent6>
      <a:hlink>
        <a:srgbClr val="82CECC"/>
      </a:hlink>
      <a:folHlink>
        <a:srgbClr val="B580A1"/>
      </a:folHlink>
    </a:clrScheme>
    <a:fontScheme name="Loan Amortization Schedule">
      <a:majorFont>
        <a:latin typeface="Microsoft Sans Serif"/>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 dT="2021-05-13T14:54:16.43" personId="{29D3A60D-FB2D-4BC0-AC23-602115A6FA0D}" id="{C72D845C-91D0-4445-8FD0-C1DEA318F7AB}">
    <text>Private Loans tend to have higher interest rates.
Repayment strategies include: 
1)  Paying the minimum on your federal loans and target your highest interest private loan first. 
2) Paying the smallest balance first to get momentum.</text>
  </threadedComment>
  <threadedComment ref="B7" dT="2021-05-13T14:59:11.09" personId="{29D3A60D-FB2D-4BC0-AC23-602115A6FA0D}" id="{D12C7445-345C-4283-B93F-B84CF80A9009}">
    <text xml:space="preserve">The number of years you will be repaying your loan. Fewer years = higher monthly payment &amp; less interest over the life of the loan. </text>
  </threadedComment>
  <threadedComment ref="B8" dT="2021-05-13T14:53:50.91" personId="{A7ED03E8-459F-46EC-8D4F-1074CECBC06E}" id="{ADA589E6-9A20-4ED3-B503-0392DD8128EE}">
    <text xml:space="preserve">Most loans are due once per month. Making a payment biweekly can help you sneak in an additional month payment due to there being 12 months but 52 weeks in a year. </text>
  </threadedComment>
  <threadedComment ref="D9" dT="2021-05-13T14:45:04.95" personId="{29D3A60D-FB2D-4BC0-AC23-602115A6FA0D}" id="{25E0969B-82B3-49D8-8731-6B458D0D9BA0}">
    <text xml:space="preserve">Private loans may have a grace period. Read your loan's terms and conditions. If struggling to make payments, always communicate with your lender. </text>
  </threadedComment>
  <threadedComment ref="G11" dT="2021-05-13T14:53:25.58" personId="{29D3A60D-FB2D-4BC0-AC23-602115A6FA0D}" id="{0997E37A-9F52-4067-A42A-0EDFD4DC921E}">
    <text xml:space="preserve">Your private loan servicer is a separate company such as Sallie Mae, Discover or your bank. </text>
  </threadedComment>
  <threadedComment ref="E13" dT="2021-05-13T14:59:32.70" personId="{29D3A60D-FB2D-4BC0-AC23-602115A6FA0D}" id="{A4C75553-5BED-4D92-8731-207246B56E64}">
    <text xml:space="preserve">Budget for this amount monthly. </text>
  </threadedComment>
  <threadedComment ref="H13" dT="2021-05-13T14:54:55.03" personId="{A7ED03E8-459F-46EC-8D4F-1074CECBC06E}" id="{B1A5C18F-2370-47A8-8E52-D84DC6522122}">
    <text>The amount of your payment that goes towards paying down the principal balance.</text>
  </threadedComment>
  <threadedComment ref="I13" dT="2021-05-13T14:54:28.34" personId="{A7ED03E8-459F-46EC-8D4F-1074CECBC06E}" id="{09929AAA-6862-4A58-B2E8-B5B69EF1A01F}">
    <text>The amount of your payment that goes to paying interest. Interest is paid first then additional funds are applied to the principal.</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studentaid.psu.edu/types-of-aid/loans/private-alternative" TargetMode="External"/><Relationship Id="rId2" Type="http://schemas.openxmlformats.org/officeDocument/2006/relationships/hyperlink" Target="https://studentaid.gov/h/apply-for-aid/fafsa" TargetMode="External"/><Relationship Id="rId1" Type="http://schemas.openxmlformats.org/officeDocument/2006/relationships/hyperlink" Target="https://studentaid.gov/understand-aid/types/loans" TargetMode="External"/><Relationship Id="rId5" Type="http://schemas.openxmlformats.org/officeDocument/2006/relationships/hyperlink" Target="https://studentaid.psu.edu/types-of-aid/scholarships/outside-of-penn-state" TargetMode="External"/><Relationship Id="rId4" Type="http://schemas.openxmlformats.org/officeDocument/2006/relationships/hyperlink" Target="http://tuition.psu.edu/costestimate.asp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studentaid.gov/"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1BBB0-9667-4D15-9DFD-824891A7E2EB}">
  <sheetPr>
    <tabColor rgb="FF4472C4"/>
  </sheetPr>
  <dimension ref="B1:R24"/>
  <sheetViews>
    <sheetView workbookViewId="0">
      <selection activeCell="X1" sqref="X1"/>
    </sheetView>
  </sheetViews>
  <sheetFormatPr defaultRowHeight="13.5"/>
  <cols>
    <col min="1" max="1" width="3.75" customWidth="1"/>
  </cols>
  <sheetData>
    <row r="1" spans="2:18" ht="88.5" customHeight="1">
      <c r="B1" s="111"/>
      <c r="C1" s="111"/>
      <c r="D1" s="111"/>
      <c r="E1" s="111"/>
      <c r="F1" s="111"/>
      <c r="G1" s="111"/>
    </row>
    <row r="2" spans="2:18" ht="17.649999999999999">
      <c r="B2" s="55" t="s">
        <v>0</v>
      </c>
    </row>
    <row r="3" spans="2:18" ht="36.75" customHeight="1">
      <c r="B3" s="112" t="s">
        <v>1</v>
      </c>
      <c r="C3" s="112"/>
      <c r="D3" s="112"/>
      <c r="E3" s="112"/>
      <c r="F3" s="112"/>
      <c r="G3" s="112"/>
      <c r="H3" s="112"/>
      <c r="I3" s="112"/>
      <c r="J3" s="112"/>
      <c r="K3" s="112"/>
      <c r="L3" s="112"/>
      <c r="M3" s="112"/>
      <c r="N3" s="112"/>
      <c r="O3" s="112"/>
      <c r="P3" s="112"/>
      <c r="Q3" s="112"/>
      <c r="R3" s="112"/>
    </row>
    <row r="4" spans="2:18" ht="17.25">
      <c r="B4" s="44" t="s">
        <v>2</v>
      </c>
    </row>
    <row r="5" spans="2:18" ht="17.25">
      <c r="C5" s="56"/>
      <c r="E5" s="44" t="s">
        <v>3</v>
      </c>
    </row>
    <row r="6" spans="2:18" ht="17.25">
      <c r="C6" s="56"/>
      <c r="E6" s="44" t="s">
        <v>4</v>
      </c>
    </row>
    <row r="7" spans="2:18" ht="17.25">
      <c r="C7" s="56"/>
    </row>
    <row r="8" spans="2:18" ht="17.649999999999999">
      <c r="B8" s="55" t="s">
        <v>5</v>
      </c>
      <c r="C8" s="55"/>
      <c r="D8" s="55"/>
      <c r="E8" s="55"/>
      <c r="F8" s="55"/>
    </row>
    <row r="9" spans="2:18" ht="17.25">
      <c r="D9" s="44"/>
      <c r="E9" s="44" t="s">
        <v>6</v>
      </c>
      <c r="G9" s="44"/>
      <c r="H9" s="44"/>
      <c r="I9" s="44"/>
      <c r="J9" s="44"/>
      <c r="K9" s="44"/>
      <c r="L9" s="44"/>
      <c r="M9" s="44"/>
      <c r="N9" s="44"/>
      <c r="O9" s="44"/>
      <c r="P9" s="44"/>
      <c r="Q9" s="44"/>
      <c r="R9" s="44"/>
    </row>
    <row r="10" spans="2:18" ht="20.25" customHeight="1">
      <c r="D10" s="44"/>
      <c r="E10" s="44" t="s">
        <v>7</v>
      </c>
      <c r="G10" s="44"/>
      <c r="H10" s="44"/>
      <c r="I10" s="44"/>
      <c r="J10" s="44"/>
      <c r="K10" s="44"/>
      <c r="L10" s="44"/>
      <c r="M10" s="44"/>
      <c r="N10" s="44"/>
      <c r="O10" s="44"/>
      <c r="P10" s="44"/>
      <c r="Q10" s="44"/>
      <c r="R10" s="44"/>
    </row>
    <row r="11" spans="2:18" ht="17.25">
      <c r="D11" s="44"/>
      <c r="E11" s="44" t="s">
        <v>8</v>
      </c>
      <c r="G11" s="44"/>
      <c r="H11" s="44"/>
      <c r="I11" s="44"/>
      <c r="J11" s="44"/>
      <c r="K11" s="44"/>
      <c r="L11" s="44"/>
      <c r="M11" s="44"/>
      <c r="N11" s="44"/>
      <c r="O11" s="44"/>
      <c r="P11" s="44"/>
      <c r="Q11" s="44"/>
      <c r="R11" s="44"/>
    </row>
    <row r="12" spans="2:18" ht="17.25">
      <c r="B12" s="1"/>
    </row>
    <row r="13" spans="2:18" ht="20.65">
      <c r="B13" s="55" t="s">
        <v>9</v>
      </c>
      <c r="C13" s="55"/>
      <c r="D13" s="55"/>
      <c r="E13" s="55"/>
      <c r="F13" s="55"/>
      <c r="G13" s="3"/>
      <c r="H13" s="3"/>
      <c r="I13" s="3"/>
      <c r="J13" s="3"/>
      <c r="K13" s="2"/>
      <c r="L13" s="2"/>
      <c r="M13" s="2"/>
      <c r="N13" s="2"/>
    </row>
    <row r="14" spans="2:18" ht="20.25">
      <c r="B14" s="1"/>
      <c r="D14" s="44"/>
      <c r="E14" s="44" t="s">
        <v>10</v>
      </c>
      <c r="F14" s="44"/>
      <c r="G14" s="44"/>
      <c r="H14" s="44"/>
      <c r="I14" s="44"/>
      <c r="J14" s="44"/>
      <c r="K14" s="44"/>
      <c r="L14" s="2"/>
      <c r="M14" s="2"/>
      <c r="N14" s="2"/>
    </row>
    <row r="15" spans="2:18" ht="20.25">
      <c r="B15" s="1"/>
      <c r="D15" s="44"/>
      <c r="E15" s="44" t="s">
        <v>11</v>
      </c>
      <c r="F15" s="44"/>
      <c r="G15" s="44"/>
      <c r="H15" s="44"/>
      <c r="I15" s="44"/>
      <c r="J15" s="44"/>
      <c r="K15" s="44"/>
      <c r="L15" s="2"/>
      <c r="M15" s="2"/>
      <c r="N15" s="2"/>
    </row>
    <row r="16" spans="2:18" ht="20.25">
      <c r="B16" s="1"/>
      <c r="D16" s="44"/>
      <c r="E16" s="44" t="s">
        <v>12</v>
      </c>
      <c r="F16" s="44"/>
      <c r="G16" s="44"/>
      <c r="H16" s="44"/>
      <c r="I16" s="44"/>
      <c r="J16" s="44"/>
      <c r="K16" s="44"/>
      <c r="L16" s="2"/>
      <c r="M16" s="2"/>
      <c r="N16" s="2"/>
    </row>
    <row r="17" spans="2:14" ht="20.25">
      <c r="C17" s="2"/>
      <c r="D17" s="2"/>
      <c r="E17" s="2"/>
      <c r="F17" s="2"/>
      <c r="G17" s="2"/>
      <c r="H17" s="2"/>
      <c r="I17" s="2"/>
      <c r="J17" s="2"/>
      <c r="K17" s="2"/>
      <c r="L17" s="2"/>
      <c r="M17" s="2"/>
      <c r="N17" s="2"/>
    </row>
    <row r="18" spans="2:14" ht="20.65">
      <c r="B18" s="55"/>
      <c r="C18" s="55"/>
      <c r="D18" s="55"/>
      <c r="E18" s="55"/>
      <c r="F18" s="55"/>
      <c r="G18" s="3"/>
      <c r="H18" s="3"/>
      <c r="I18" s="3"/>
      <c r="J18" s="3"/>
      <c r="K18" s="3"/>
      <c r="L18" s="3"/>
      <c r="M18" s="3"/>
      <c r="N18" s="3"/>
    </row>
    <row r="19" spans="2:14" ht="17.25">
      <c r="B19" s="1"/>
      <c r="C19" s="44"/>
      <c r="D19" s="44"/>
      <c r="E19" s="44"/>
      <c r="F19" s="44"/>
      <c r="G19" s="44"/>
      <c r="H19" s="44"/>
      <c r="I19" s="44"/>
      <c r="J19" s="44"/>
      <c r="K19" s="44"/>
      <c r="L19" s="44"/>
      <c r="M19" s="44"/>
      <c r="N19" s="44"/>
    </row>
    <row r="20" spans="2:14" ht="17.25">
      <c r="B20" s="1"/>
      <c r="C20" s="44"/>
      <c r="D20" s="44"/>
      <c r="E20" s="44"/>
      <c r="F20" s="44"/>
      <c r="G20" s="44"/>
      <c r="H20" s="44"/>
      <c r="I20" s="44"/>
      <c r="J20" s="44"/>
      <c r="K20" s="44"/>
      <c r="L20" s="44"/>
      <c r="M20" s="44"/>
      <c r="N20" s="44"/>
    </row>
    <row r="21" spans="2:14" ht="20.25" customHeight="1">
      <c r="B21" s="1"/>
      <c r="C21" s="44"/>
      <c r="D21" s="44"/>
      <c r="E21" s="44"/>
      <c r="F21" s="44"/>
      <c r="G21" s="44"/>
      <c r="H21" s="44"/>
      <c r="I21" s="44"/>
      <c r="J21" s="44"/>
      <c r="K21" s="44"/>
      <c r="L21" s="44"/>
      <c r="M21" s="44"/>
      <c r="N21" s="44"/>
    </row>
    <row r="22" spans="2:14" ht="17.25">
      <c r="B22" s="1"/>
      <c r="C22" s="44"/>
      <c r="D22" s="44"/>
      <c r="E22" s="44"/>
      <c r="F22" s="44"/>
      <c r="G22" s="44"/>
      <c r="H22" s="44"/>
      <c r="I22" s="44"/>
      <c r="J22" s="44"/>
      <c r="K22" s="44"/>
      <c r="L22" s="44"/>
      <c r="M22" s="44"/>
      <c r="N22" s="44"/>
    </row>
    <row r="23" spans="2:14" ht="17.25">
      <c r="B23" s="1"/>
      <c r="C23" s="44"/>
      <c r="D23" s="44"/>
      <c r="E23" s="44"/>
      <c r="F23" s="44"/>
      <c r="G23" s="44"/>
      <c r="H23" s="44"/>
      <c r="I23" s="44"/>
      <c r="J23" s="44"/>
      <c r="K23" s="44"/>
      <c r="L23" s="44"/>
      <c r="M23" s="44"/>
      <c r="N23" s="44"/>
    </row>
    <row r="24" spans="2:14" ht="17.25">
      <c r="C24" s="44"/>
      <c r="D24" s="44"/>
      <c r="E24" s="44"/>
      <c r="F24" s="44"/>
      <c r="G24" s="44"/>
      <c r="H24" s="44"/>
      <c r="I24" s="44"/>
      <c r="J24" s="44"/>
      <c r="K24" s="44"/>
      <c r="L24" s="44"/>
      <c r="M24" s="44"/>
      <c r="N24" s="44"/>
    </row>
  </sheetData>
  <mergeCells count="2">
    <mergeCell ref="B1:G1"/>
    <mergeCell ref="B3:R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2461C-710C-44E6-A132-06B5E97F5689}">
  <dimension ref="B2:Q44"/>
  <sheetViews>
    <sheetView workbookViewId="0">
      <selection activeCell="M41" sqref="M41"/>
    </sheetView>
  </sheetViews>
  <sheetFormatPr defaultRowHeight="18.75" customHeight="1"/>
  <cols>
    <col min="1" max="1" width="3.75" customWidth="1"/>
    <col min="3" max="3" width="17.375" customWidth="1"/>
    <col min="4" max="4" width="21.375" customWidth="1"/>
    <col min="5" max="5" width="21.25" customWidth="1"/>
    <col min="6" max="6" width="17.75" customWidth="1"/>
    <col min="7" max="7" width="13.75" customWidth="1"/>
    <col min="8" max="8" width="20.75" bestFit="1" customWidth="1"/>
    <col min="9" max="9" width="18.75" bestFit="1" customWidth="1"/>
    <col min="10" max="10" width="19.125" customWidth="1"/>
    <col min="11" max="11" width="14.75" customWidth="1"/>
    <col min="17" max="17" width="16.625" customWidth="1"/>
  </cols>
  <sheetData>
    <row r="2" spans="2:17" ht="18.75" customHeight="1">
      <c r="B2" s="55" t="s">
        <v>13</v>
      </c>
      <c r="J2" s="113" t="s">
        <v>14</v>
      </c>
      <c r="K2" s="114"/>
      <c r="L2" s="114"/>
      <c r="M2" s="114"/>
      <c r="N2" s="114"/>
      <c r="O2" s="114"/>
      <c r="P2" s="114"/>
      <c r="Q2" s="115"/>
    </row>
    <row r="3" spans="2:17" ht="18.75" customHeight="1">
      <c r="C3" s="66" t="s">
        <v>15</v>
      </c>
      <c r="J3" s="45"/>
      <c r="K3" s="75"/>
      <c r="L3" s="75"/>
      <c r="M3" s="75"/>
      <c r="N3" s="75"/>
      <c r="O3" s="75"/>
      <c r="P3" s="75"/>
      <c r="Q3" s="46"/>
    </row>
    <row r="4" spans="2:17" ht="18.75" customHeight="1">
      <c r="C4" s="56"/>
      <c r="D4" s="66" t="s">
        <v>16</v>
      </c>
      <c r="F4" s="69" t="s">
        <v>17</v>
      </c>
      <c r="J4" s="6" t="s">
        <v>18</v>
      </c>
      <c r="K4" s="7"/>
      <c r="L4" s="7"/>
      <c r="M4" s="75"/>
      <c r="N4" s="75"/>
      <c r="O4" s="75"/>
      <c r="P4" s="75"/>
      <c r="Q4" s="46"/>
    </row>
    <row r="5" spans="2:17" ht="18.75" customHeight="1">
      <c r="C5" s="56"/>
      <c r="D5" s="66" t="s">
        <v>19</v>
      </c>
      <c r="F5" s="116" t="s">
        <v>20</v>
      </c>
      <c r="G5" s="116"/>
      <c r="H5" s="116"/>
      <c r="J5" s="10" t="s">
        <v>21</v>
      </c>
      <c r="K5" s="7"/>
      <c r="L5" s="7"/>
      <c r="M5" s="75"/>
      <c r="N5" s="75"/>
      <c r="O5" s="75"/>
      <c r="P5" s="75"/>
      <c r="Q5" s="46"/>
    </row>
    <row r="6" spans="2:17" ht="18.75" customHeight="1">
      <c r="J6" s="6"/>
      <c r="K6" s="123" t="s">
        <v>22</v>
      </c>
      <c r="L6" s="123"/>
      <c r="M6" s="123"/>
      <c r="N6" s="123"/>
      <c r="O6" s="123"/>
      <c r="P6" s="123"/>
      <c r="Q6" s="124"/>
    </row>
    <row r="7" spans="2:17" ht="18.75" customHeight="1">
      <c r="B7" s="55"/>
      <c r="C7" s="68" t="s">
        <v>23</v>
      </c>
      <c r="J7" s="73"/>
      <c r="K7" s="123"/>
      <c r="L7" s="123"/>
      <c r="M7" s="123"/>
      <c r="N7" s="123"/>
      <c r="O7" s="123"/>
      <c r="P7" s="123"/>
      <c r="Q7" s="124"/>
    </row>
    <row r="8" spans="2:17" ht="18.75" customHeight="1">
      <c r="B8" s="55"/>
      <c r="C8" s="66"/>
      <c r="D8" s="66" t="s">
        <v>24</v>
      </c>
      <c r="J8" s="73" t="s">
        <v>25</v>
      </c>
      <c r="K8" s="71"/>
      <c r="L8" s="7"/>
      <c r="M8" s="7"/>
      <c r="N8" s="7"/>
      <c r="O8" s="7"/>
      <c r="P8" s="7"/>
      <c r="Q8" s="8"/>
    </row>
    <row r="9" spans="2:17" ht="18.75" customHeight="1">
      <c r="B9" s="55"/>
      <c r="C9" s="66"/>
      <c r="D9" s="66" t="s">
        <v>26</v>
      </c>
      <c r="J9" s="73"/>
      <c r="K9" s="71" t="s">
        <v>27</v>
      </c>
      <c r="L9" s="7"/>
      <c r="M9" s="7"/>
      <c r="N9" s="7"/>
      <c r="O9" s="71"/>
      <c r="P9" s="71"/>
      <c r="Q9" s="8"/>
    </row>
    <row r="10" spans="2:17" ht="18.75" customHeight="1">
      <c r="B10" s="55"/>
      <c r="C10" s="66"/>
      <c r="D10" s="66" t="s">
        <v>28</v>
      </c>
      <c r="F10" s="69" t="s">
        <v>29</v>
      </c>
      <c r="G10" s="69"/>
      <c r="H10" s="69"/>
      <c r="J10" s="73"/>
      <c r="K10" s="71"/>
      <c r="L10" s="125" t="s">
        <v>30</v>
      </c>
      <c r="M10" s="125"/>
      <c r="N10" s="125"/>
      <c r="O10" s="125"/>
      <c r="P10" s="125"/>
      <c r="Q10" s="126"/>
    </row>
    <row r="11" spans="2:17" ht="18.75" customHeight="1">
      <c r="J11" s="73"/>
      <c r="K11" s="7" t="s">
        <v>31</v>
      </c>
      <c r="L11" s="7"/>
      <c r="M11" s="7"/>
      <c r="N11" s="7"/>
      <c r="O11" s="7"/>
      <c r="P11" s="7"/>
      <c r="Q11" s="8"/>
    </row>
    <row r="12" spans="2:17" ht="18" customHeight="1">
      <c r="C12" s="68" t="s">
        <v>32</v>
      </c>
      <c r="J12" s="73"/>
      <c r="K12" s="71"/>
      <c r="L12" s="71"/>
      <c r="M12" s="7"/>
      <c r="N12" s="7"/>
      <c r="O12" s="7"/>
      <c r="P12" s="7"/>
      <c r="Q12" s="8"/>
    </row>
    <row r="13" spans="2:17" ht="18" customHeight="1">
      <c r="C13" s="72"/>
      <c r="D13" s="66" t="s">
        <v>33</v>
      </c>
      <c r="F13" s="69" t="s">
        <v>34</v>
      </c>
      <c r="G13" s="69"/>
      <c r="H13" s="102"/>
      <c r="J13" s="103"/>
      <c r="K13" s="104"/>
      <c r="L13" s="104"/>
      <c r="M13" s="47"/>
      <c r="N13" s="47"/>
      <c r="O13" s="47"/>
      <c r="P13" s="47"/>
      <c r="Q13" s="48"/>
    </row>
    <row r="14" spans="2:17" ht="18" customHeight="1">
      <c r="C14" s="72"/>
      <c r="M14" s="100"/>
      <c r="N14" s="100"/>
      <c r="O14" s="100"/>
      <c r="P14" s="100"/>
      <c r="Q14" s="100"/>
    </row>
    <row r="15" spans="2:17" ht="18" customHeight="1">
      <c r="C15" s="68" t="s">
        <v>35</v>
      </c>
      <c r="E15" s="77"/>
      <c r="M15" s="101"/>
      <c r="N15" s="101"/>
      <c r="O15" s="101"/>
      <c r="P15" s="101"/>
      <c r="Q15" s="101"/>
    </row>
    <row r="16" spans="2:17" ht="18" customHeight="1">
      <c r="D16" s="66" t="s">
        <v>36</v>
      </c>
      <c r="E16" s="77"/>
      <c r="M16" s="101"/>
      <c r="N16" s="101"/>
      <c r="O16" s="101"/>
      <c r="P16" s="101"/>
      <c r="Q16" s="101"/>
    </row>
    <row r="17" spans="3:17" ht="18" customHeight="1">
      <c r="E17" s="66" t="s">
        <v>37</v>
      </c>
      <c r="M17" s="100"/>
      <c r="N17" s="100"/>
      <c r="O17" s="100"/>
      <c r="P17" s="100"/>
      <c r="Q17" s="100"/>
    </row>
    <row r="18" spans="3:17" ht="18" customHeight="1">
      <c r="C18" s="44"/>
      <c r="E18" s="66" t="s">
        <v>38</v>
      </c>
      <c r="M18" s="100"/>
      <c r="N18" s="100"/>
      <c r="O18" s="100"/>
      <c r="P18" s="100"/>
      <c r="Q18" s="100"/>
    </row>
    <row r="19" spans="3:17" ht="18.75" customHeight="1">
      <c r="D19" s="66" t="s">
        <v>39</v>
      </c>
      <c r="E19" s="77"/>
      <c r="F19" s="70" t="s">
        <v>40</v>
      </c>
      <c r="J19" s="99"/>
      <c r="K19" s="99"/>
      <c r="L19" s="99"/>
      <c r="M19" s="99"/>
      <c r="N19" s="99"/>
      <c r="O19" s="99"/>
      <c r="P19" s="99"/>
      <c r="Q19" s="99"/>
    </row>
    <row r="20" spans="3:17" ht="18.75" customHeight="1">
      <c r="J20" s="99"/>
      <c r="K20" s="99"/>
      <c r="L20" s="99"/>
      <c r="M20" s="99"/>
      <c r="N20" s="99"/>
      <c r="O20" s="99"/>
      <c r="P20" s="99"/>
      <c r="Q20" s="99"/>
    </row>
    <row r="21" spans="3:17" ht="18.75" customHeight="1">
      <c r="C21" s="117" t="s">
        <v>41</v>
      </c>
      <c r="D21" s="118"/>
      <c r="H21" s="119" t="s">
        <v>42</v>
      </c>
      <c r="I21" s="120"/>
    </row>
    <row r="22" spans="3:17" ht="18.75" customHeight="1">
      <c r="C22" s="78" t="s">
        <v>43</v>
      </c>
      <c r="D22" s="79" t="s">
        <v>44</v>
      </c>
      <c r="H22" s="78" t="s">
        <v>43</v>
      </c>
      <c r="I22" s="79" t="s">
        <v>44</v>
      </c>
      <c r="K22" s="44"/>
    </row>
    <row r="23" spans="3:17" ht="18.75" customHeight="1">
      <c r="C23" s="80" t="s">
        <v>45</v>
      </c>
      <c r="D23" s="81"/>
      <c r="H23" s="80" t="s">
        <v>45</v>
      </c>
      <c r="I23" s="89">
        <v>9500</v>
      </c>
      <c r="K23" s="44"/>
    </row>
    <row r="24" spans="3:17" ht="18.75" customHeight="1">
      <c r="C24" s="80" t="s">
        <v>46</v>
      </c>
      <c r="D24" s="81"/>
      <c r="H24" s="80" t="s">
        <v>46</v>
      </c>
      <c r="I24" s="89">
        <v>3000</v>
      </c>
      <c r="K24" s="44"/>
    </row>
    <row r="25" spans="3:17" ht="18.75" customHeight="1">
      <c r="C25" s="80" t="s">
        <v>47</v>
      </c>
      <c r="D25" s="81"/>
      <c r="E25" s="121" t="s">
        <v>48</v>
      </c>
      <c r="F25" s="122"/>
      <c r="H25" s="80" t="s">
        <v>47</v>
      </c>
      <c r="I25" s="90">
        <v>300</v>
      </c>
      <c r="J25" s="121" t="s">
        <v>49</v>
      </c>
      <c r="K25" s="122"/>
    </row>
    <row r="26" spans="3:17" ht="18.75" customHeight="1">
      <c r="C26" s="80" t="s">
        <v>50</v>
      </c>
      <c r="D26" s="81"/>
      <c r="E26" s="86" t="s">
        <v>51</v>
      </c>
      <c r="F26" s="57"/>
      <c r="H26" s="80" t="s">
        <v>50</v>
      </c>
      <c r="I26" s="90">
        <v>650</v>
      </c>
      <c r="J26" s="86" t="s">
        <v>51</v>
      </c>
      <c r="K26" s="58">
        <v>4000</v>
      </c>
    </row>
    <row r="27" spans="3:17" ht="18.75" customHeight="1" thickBot="1">
      <c r="C27" s="82" t="s">
        <v>52</v>
      </c>
      <c r="D27" s="85"/>
      <c r="E27" s="87" t="s">
        <v>53</v>
      </c>
      <c r="F27" s="74"/>
      <c r="H27" s="82" t="s">
        <v>52</v>
      </c>
      <c r="I27" s="91">
        <v>1000</v>
      </c>
      <c r="J27" s="87" t="s">
        <v>53</v>
      </c>
      <c r="K27" s="93">
        <v>5500</v>
      </c>
    </row>
    <row r="28" spans="3:17" ht="18.75" customHeight="1" thickTop="1">
      <c r="C28" s="83" t="s">
        <v>54</v>
      </c>
      <c r="D28" s="84">
        <f>SUM(D23:D27)</f>
        <v>0</v>
      </c>
      <c r="E28" s="88" t="s">
        <v>55</v>
      </c>
      <c r="F28" s="57">
        <f>D28-SUM(F26:F27)</f>
        <v>0</v>
      </c>
      <c r="H28" s="83" t="s">
        <v>54</v>
      </c>
      <c r="I28" s="92">
        <f>SUM(I23:I27)</f>
        <v>14450</v>
      </c>
      <c r="J28" s="88" t="s">
        <v>55</v>
      </c>
      <c r="K28" s="58">
        <f>I28-SUM(K26:K27)</f>
        <v>4950</v>
      </c>
    </row>
    <row r="32" spans="3:17" ht="18.75" customHeight="1">
      <c r="C32" s="76"/>
      <c r="D32" s="76"/>
      <c r="E32" s="76"/>
      <c r="F32" s="76"/>
      <c r="G32" s="76"/>
      <c r="H32" s="76"/>
      <c r="I32" s="76"/>
      <c r="J32" s="76"/>
    </row>
    <row r="33" spans="3:13" ht="18.75" customHeight="1">
      <c r="C33" s="94"/>
      <c r="D33" s="94"/>
      <c r="E33" s="95"/>
      <c r="F33" s="94"/>
      <c r="G33" s="96"/>
      <c r="H33" s="95"/>
      <c r="I33" s="94"/>
      <c r="J33" s="94"/>
    </row>
    <row r="34" spans="3:13" ht="18.75" customHeight="1">
      <c r="C34" s="94"/>
      <c r="D34" s="94"/>
      <c r="E34" s="95"/>
      <c r="F34" s="94"/>
      <c r="G34" s="96"/>
      <c r="H34" s="95"/>
      <c r="I34" s="94"/>
      <c r="J34" s="94"/>
    </row>
    <row r="35" spans="3:13" ht="18.75" customHeight="1">
      <c r="C35" s="54"/>
      <c r="D35" s="54"/>
      <c r="E35" s="97"/>
      <c r="F35" s="54"/>
      <c r="G35" s="98"/>
      <c r="H35" s="97"/>
      <c r="I35" s="54"/>
      <c r="J35" s="54"/>
    </row>
    <row r="36" spans="3:13" ht="18.75" customHeight="1">
      <c r="C36" s="54"/>
      <c r="D36" s="54"/>
      <c r="E36" s="97"/>
      <c r="F36" s="54"/>
      <c r="G36" s="98"/>
      <c r="H36" s="97"/>
      <c r="I36" s="54"/>
      <c r="J36" s="54"/>
    </row>
    <row r="37" spans="3:13" ht="18.75" customHeight="1">
      <c r="C37" s="54"/>
      <c r="D37" s="54"/>
      <c r="E37" s="97"/>
      <c r="F37" s="54"/>
      <c r="G37" s="98"/>
      <c r="H37" s="97"/>
      <c r="I37" s="54"/>
      <c r="J37" s="54"/>
    </row>
    <row r="38" spans="3:13" ht="18.75" customHeight="1">
      <c r="C38" s="54"/>
      <c r="D38" s="54"/>
      <c r="E38" s="97"/>
      <c r="F38" s="54"/>
      <c r="G38" s="98"/>
      <c r="H38" s="97"/>
      <c r="I38" s="54"/>
      <c r="J38" s="54"/>
    </row>
    <row r="39" spans="3:13" ht="18.75" customHeight="1">
      <c r="C39" s="54"/>
      <c r="D39" s="54"/>
      <c r="E39" s="97"/>
      <c r="F39" s="54"/>
      <c r="G39" s="98"/>
      <c r="H39" s="97"/>
      <c r="I39" s="54"/>
      <c r="J39" s="54"/>
    </row>
    <row r="40" spans="3:13" ht="18.75" customHeight="1">
      <c r="C40" s="54"/>
      <c r="D40" s="54"/>
      <c r="E40" s="97"/>
      <c r="F40" s="54"/>
      <c r="G40" s="98"/>
      <c r="H40" s="97"/>
      <c r="I40" s="54"/>
      <c r="J40" s="54"/>
    </row>
    <row r="41" spans="3:13" ht="18.75" customHeight="1">
      <c r="C41" s="54"/>
      <c r="D41" s="54"/>
      <c r="E41" s="97"/>
      <c r="F41" s="54"/>
      <c r="G41" s="98"/>
      <c r="H41" s="97"/>
      <c r="I41" s="54"/>
      <c r="J41" s="54"/>
      <c r="M41" s="67"/>
    </row>
    <row r="42" spans="3:13" ht="18.75" customHeight="1">
      <c r="C42" s="54"/>
      <c r="D42" s="54"/>
      <c r="E42" s="97"/>
      <c r="F42" s="54"/>
      <c r="G42" s="98"/>
      <c r="H42" s="97"/>
      <c r="I42" s="54"/>
      <c r="J42" s="54"/>
    </row>
    <row r="43" spans="3:13" ht="18.75" customHeight="1">
      <c r="C43" s="54"/>
      <c r="D43" s="54"/>
      <c r="E43" s="97"/>
      <c r="F43" s="54"/>
      <c r="G43" s="98"/>
      <c r="H43" s="97"/>
      <c r="I43" s="54"/>
      <c r="J43" s="54"/>
    </row>
    <row r="44" spans="3:13" ht="18.75" customHeight="1">
      <c r="C44" s="54"/>
      <c r="D44" s="54"/>
      <c r="E44" s="97"/>
      <c r="F44" s="54"/>
      <c r="G44" s="98"/>
      <c r="H44" s="97"/>
      <c r="I44" s="54"/>
      <c r="J44" s="54"/>
    </row>
  </sheetData>
  <mergeCells count="8">
    <mergeCell ref="J2:Q2"/>
    <mergeCell ref="F5:H5"/>
    <mergeCell ref="C21:D21"/>
    <mergeCell ref="H21:I21"/>
    <mergeCell ref="E25:F25"/>
    <mergeCell ref="J25:K25"/>
    <mergeCell ref="K6:Q7"/>
    <mergeCell ref="L10:Q10"/>
  </mergeCells>
  <hyperlinks>
    <hyperlink ref="F5" r:id="rId1" xr:uid="{7C4B2788-5634-48C5-8FEB-927D147E56F8}"/>
    <hyperlink ref="F4" r:id="rId2" xr:uid="{09EDF53E-A2E3-4DDA-A8B0-9DC696990091}"/>
    <hyperlink ref="F19" r:id="rId3" xr:uid="{F896AC82-8523-4DC1-9A38-883EA7B7FFA7}"/>
    <hyperlink ref="F10" r:id="rId4" xr:uid="{6804A37A-EBAF-4D2A-8693-211B30CA7F1B}"/>
    <hyperlink ref="L10" r:id="rId5" xr:uid="{6E02C430-8D6F-488B-9BF5-550E6B96ECB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88F3-52E6-4708-889D-233E2A0F55B8}">
  <sheetPr>
    <tabColor rgb="FF4472C4"/>
  </sheetPr>
  <dimension ref="B1:N25"/>
  <sheetViews>
    <sheetView workbookViewId="0">
      <selection activeCell="C10" sqref="C10"/>
    </sheetView>
  </sheetViews>
  <sheetFormatPr defaultRowHeight="18.75" customHeight="1"/>
  <cols>
    <col min="1" max="1" width="3.375" customWidth="1"/>
    <col min="2" max="2" width="8" bestFit="1" customWidth="1"/>
    <col min="3" max="3" width="11.25" bestFit="1" customWidth="1"/>
    <col min="4" max="4" width="12.125" bestFit="1" customWidth="1"/>
    <col min="5" max="5" width="15.5" customWidth="1"/>
    <col min="6" max="6" width="16.625" customWidth="1"/>
    <col min="7" max="7" width="23.25" bestFit="1" customWidth="1"/>
    <col min="8" max="8" width="8.375" bestFit="1" customWidth="1"/>
    <col min="9" max="9" width="13.25" bestFit="1" customWidth="1"/>
    <col min="10" max="10" width="20.75" bestFit="1" customWidth="1"/>
    <col min="11" max="11" width="18.75" bestFit="1" customWidth="1"/>
    <col min="12" max="13" width="16.5" customWidth="1"/>
    <col min="14" max="14" width="10.875" customWidth="1"/>
  </cols>
  <sheetData>
    <row r="1" spans="2:14" ht="18.75" customHeight="1">
      <c r="B1" s="55" t="s">
        <v>56</v>
      </c>
    </row>
    <row r="2" spans="2:14" ht="18.75" customHeight="1">
      <c r="C2" t="s">
        <v>57</v>
      </c>
    </row>
    <row r="3" spans="2:14" ht="18.75" customHeight="1">
      <c r="C3" t="s">
        <v>58</v>
      </c>
      <c r="J3" s="69" t="s">
        <v>59</v>
      </c>
      <c r="M3" s="105"/>
    </row>
    <row r="4" spans="2:14" ht="18.75" customHeight="1">
      <c r="C4" t="s">
        <v>60</v>
      </c>
    </row>
    <row r="5" spans="2:14" ht="18.75" customHeight="1">
      <c r="C5" t="s">
        <v>61</v>
      </c>
    </row>
    <row r="6" spans="2:14" ht="18.75" customHeight="1">
      <c r="D6" t="s">
        <v>62</v>
      </c>
    </row>
    <row r="7" spans="2:14" ht="18.75" customHeight="1">
      <c r="D7" t="s">
        <v>63</v>
      </c>
    </row>
    <row r="8" spans="2:14" ht="18.75" customHeight="1">
      <c r="D8" t="s">
        <v>64</v>
      </c>
      <c r="G8" t="s">
        <v>65</v>
      </c>
    </row>
    <row r="9" spans="2:14" ht="18.75" customHeight="1">
      <c r="C9" t="s">
        <v>66</v>
      </c>
    </row>
    <row r="10" spans="2:14" ht="18.75" customHeight="1">
      <c r="B10" s="55" t="s">
        <v>67</v>
      </c>
    </row>
    <row r="11" spans="2:14" ht="18.75" customHeight="1">
      <c r="C11" t="s">
        <v>68</v>
      </c>
    </row>
    <row r="13" spans="2:14" ht="18.75" customHeight="1">
      <c r="C13" s="62" t="s">
        <v>69</v>
      </c>
      <c r="D13" s="62" t="s">
        <v>70</v>
      </c>
      <c r="E13" s="62" t="s">
        <v>71</v>
      </c>
      <c r="F13" s="62" t="s">
        <v>72</v>
      </c>
      <c r="G13" s="62" t="s">
        <v>73</v>
      </c>
      <c r="H13" s="62" t="s">
        <v>74</v>
      </c>
      <c r="I13" s="62" t="s">
        <v>75</v>
      </c>
      <c r="J13" s="62" t="s">
        <v>76</v>
      </c>
      <c r="K13" s="62" t="s">
        <v>77</v>
      </c>
      <c r="L13" s="62" t="s">
        <v>78</v>
      </c>
      <c r="M13" s="62" t="s">
        <v>79</v>
      </c>
      <c r="N13" s="62" t="s">
        <v>80</v>
      </c>
    </row>
    <row r="14" spans="2:14" ht="18.75" customHeight="1">
      <c r="B14" t="s">
        <v>81</v>
      </c>
      <c r="C14" s="59" t="s">
        <v>82</v>
      </c>
      <c r="D14" s="59" t="s">
        <v>83</v>
      </c>
      <c r="E14" s="59" t="s">
        <v>84</v>
      </c>
      <c r="F14" s="59">
        <v>123456</v>
      </c>
      <c r="G14" s="60">
        <v>4500</v>
      </c>
      <c r="H14" s="59">
        <v>1.057E-2</v>
      </c>
      <c r="I14" s="61">
        <v>4.4999999999999998E-2</v>
      </c>
      <c r="J14" s="60">
        <v>43</v>
      </c>
      <c r="K14" s="59">
        <v>10</v>
      </c>
      <c r="L14" s="60">
        <v>46.64</v>
      </c>
      <c r="M14" s="60">
        <v>3.36</v>
      </c>
      <c r="N14" s="59" t="s">
        <v>85</v>
      </c>
    </row>
    <row r="15" spans="2:14" ht="18.75" customHeight="1">
      <c r="B15" t="s">
        <v>81</v>
      </c>
      <c r="C15" s="59" t="s">
        <v>86</v>
      </c>
      <c r="D15" s="59" t="s">
        <v>87</v>
      </c>
      <c r="E15" s="59" t="s">
        <v>88</v>
      </c>
      <c r="F15" s="59">
        <v>654321</v>
      </c>
      <c r="G15" s="60">
        <v>5000</v>
      </c>
      <c r="H15" s="59" t="s">
        <v>89</v>
      </c>
      <c r="I15" s="61">
        <v>6.3E-2</v>
      </c>
      <c r="J15" s="60">
        <v>102</v>
      </c>
      <c r="K15" s="59">
        <v>15</v>
      </c>
      <c r="L15" s="60">
        <v>43.01</v>
      </c>
      <c r="M15" s="60">
        <v>6.99</v>
      </c>
      <c r="N15" s="59" t="s">
        <v>90</v>
      </c>
    </row>
    <row r="16" spans="2:14" ht="18.75" customHeight="1">
      <c r="C16" s="63"/>
      <c r="D16" s="63"/>
      <c r="E16" s="63"/>
      <c r="F16" s="63"/>
      <c r="G16" s="64"/>
      <c r="H16" s="63"/>
      <c r="I16" s="65"/>
      <c r="J16" s="64"/>
      <c r="K16" s="63"/>
      <c r="L16" s="64"/>
      <c r="M16" s="64"/>
      <c r="N16" s="63"/>
    </row>
    <row r="17" spans="3:14" ht="18.75" customHeight="1">
      <c r="C17" s="63"/>
      <c r="D17" s="63"/>
      <c r="E17" s="63"/>
      <c r="F17" s="63"/>
      <c r="G17" s="64"/>
      <c r="H17" s="63"/>
      <c r="I17" s="65"/>
      <c r="J17" s="64"/>
      <c r="K17" s="63"/>
      <c r="L17" s="64"/>
      <c r="M17" s="64"/>
      <c r="N17" s="63"/>
    </row>
    <row r="18" spans="3:14" ht="18.75" customHeight="1">
      <c r="C18" s="63"/>
      <c r="D18" s="63"/>
      <c r="E18" s="63"/>
      <c r="F18" s="63"/>
      <c r="G18" s="64"/>
      <c r="H18" s="63"/>
      <c r="I18" s="65"/>
      <c r="J18" s="64"/>
      <c r="K18" s="63"/>
      <c r="L18" s="64"/>
      <c r="M18" s="64"/>
      <c r="N18" s="63"/>
    </row>
    <row r="19" spans="3:14" ht="18.75" customHeight="1">
      <c r="C19" s="63"/>
      <c r="D19" s="63"/>
      <c r="E19" s="63"/>
      <c r="F19" s="63"/>
      <c r="G19" s="64"/>
      <c r="H19" s="63"/>
      <c r="I19" s="65"/>
      <c r="J19" s="64"/>
      <c r="K19" s="63"/>
      <c r="L19" s="64"/>
      <c r="M19" s="64"/>
      <c r="N19" s="63"/>
    </row>
    <row r="20" spans="3:14" ht="18.75" customHeight="1">
      <c r="C20" s="63"/>
      <c r="D20" s="63"/>
      <c r="E20" s="63"/>
      <c r="F20" s="63"/>
      <c r="G20" s="64"/>
      <c r="H20" s="63"/>
      <c r="I20" s="65"/>
      <c r="J20" s="64"/>
      <c r="K20" s="63"/>
      <c r="L20" s="64"/>
      <c r="M20" s="64"/>
      <c r="N20" s="63"/>
    </row>
    <row r="21" spans="3:14" ht="18.75" customHeight="1">
      <c r="C21" s="63"/>
      <c r="D21" s="63"/>
      <c r="E21" s="63"/>
      <c r="F21" s="63"/>
      <c r="G21" s="64"/>
      <c r="H21" s="63"/>
      <c r="I21" s="65"/>
      <c r="J21" s="64"/>
      <c r="K21" s="63"/>
      <c r="L21" s="64"/>
      <c r="M21" s="64"/>
      <c r="N21" s="63"/>
    </row>
    <row r="22" spans="3:14" ht="18.75" customHeight="1">
      <c r="C22" s="63"/>
      <c r="D22" s="63"/>
      <c r="E22" s="63"/>
      <c r="F22" s="63"/>
      <c r="G22" s="64"/>
      <c r="H22" s="63"/>
      <c r="I22" s="65"/>
      <c r="J22" s="64"/>
      <c r="K22" s="63"/>
      <c r="L22" s="64"/>
      <c r="M22" s="64"/>
      <c r="N22" s="63"/>
    </row>
    <row r="23" spans="3:14" ht="18.75" customHeight="1">
      <c r="C23" s="63"/>
      <c r="D23" s="63"/>
      <c r="E23" s="63"/>
      <c r="F23" s="63"/>
      <c r="G23" s="64"/>
      <c r="H23" s="63"/>
      <c r="I23" s="65"/>
      <c r="J23" s="64"/>
      <c r="K23" s="63"/>
      <c r="L23" s="64"/>
      <c r="M23" s="64"/>
      <c r="N23" s="63"/>
    </row>
    <row r="24" spans="3:14" ht="18.75" customHeight="1">
      <c r="C24" s="63"/>
      <c r="D24" s="63"/>
      <c r="E24" s="63"/>
      <c r="F24" s="63"/>
      <c r="G24" s="64"/>
      <c r="H24" s="63"/>
      <c r="I24" s="65"/>
      <c r="J24" s="64"/>
      <c r="K24" s="63"/>
      <c r="L24" s="64"/>
      <c r="M24" s="64"/>
      <c r="N24" s="63"/>
    </row>
    <row r="25" spans="3:14" ht="18.75" customHeight="1">
      <c r="C25" s="63"/>
      <c r="D25" s="63"/>
      <c r="E25" s="63"/>
      <c r="F25" s="63"/>
      <c r="G25" s="64"/>
      <c r="H25" s="63"/>
      <c r="I25" s="65"/>
      <c r="J25" s="64"/>
      <c r="K25" s="63"/>
      <c r="L25" s="64"/>
      <c r="M25" s="64"/>
      <c r="N25" s="63"/>
    </row>
  </sheetData>
  <hyperlinks>
    <hyperlink ref="J3" r:id="rId1" xr:uid="{DEE19496-4672-4838-BDE4-0B3397D5B5B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17067-03DF-4B08-B739-5F43E1086879}">
  <sheetPr>
    <tabColor rgb="FF4472C4"/>
    <pageSetUpPr autoPageBreaks="0" fitToPage="1"/>
  </sheetPr>
  <dimension ref="B1:T412"/>
  <sheetViews>
    <sheetView showGridLines="0" tabSelected="1" zoomScaleNormal="100" workbookViewId="0">
      <selection activeCell="B2" sqref="B2"/>
    </sheetView>
  </sheetViews>
  <sheetFormatPr defaultColWidth="7.75" defaultRowHeight="13.5"/>
  <cols>
    <col min="1" max="1" width="3.125" style="4" customWidth="1"/>
    <col min="2" max="2" width="11.25" style="4" customWidth="1"/>
    <col min="3" max="3" width="13.875" style="4" customWidth="1"/>
    <col min="4" max="4" width="14.625" style="4" customWidth="1"/>
    <col min="5" max="7" width="13.75" style="4" customWidth="1"/>
    <col min="8" max="8" width="16.375" style="4" customWidth="1"/>
    <col min="9" max="9" width="13.75" style="4" customWidth="1"/>
    <col min="10" max="10" width="13.5" style="4" bestFit="1" customWidth="1"/>
    <col min="11" max="11" width="15.5" style="4" customWidth="1"/>
    <col min="12" max="16384" width="7.75" style="4"/>
  </cols>
  <sheetData>
    <row r="1" spans="2:20" ht="21" customHeight="1">
      <c r="B1" s="36"/>
      <c r="C1" s="36"/>
      <c r="D1" s="36"/>
      <c r="E1" s="36"/>
      <c r="F1" s="36"/>
      <c r="G1" s="36"/>
      <c r="H1" s="36"/>
      <c r="I1" s="36"/>
      <c r="J1" s="36"/>
      <c r="K1" s="36"/>
    </row>
    <row r="2" spans="2:20" ht="67.900000000000006" customHeight="1">
      <c r="B2" s="36"/>
      <c r="C2" s="132" t="s">
        <v>91</v>
      </c>
      <c r="D2" s="132"/>
      <c r="E2" s="132"/>
      <c r="F2" s="132"/>
      <c r="G2" s="132"/>
      <c r="H2" s="132"/>
      <c r="I2" s="132"/>
      <c r="J2" s="132"/>
      <c r="K2" s="132"/>
    </row>
    <row r="3" spans="2:20" ht="24" customHeight="1">
      <c r="B3" s="106" t="s">
        <v>92</v>
      </c>
      <c r="C3" s="107"/>
      <c r="D3" s="36"/>
      <c r="E3" s="36"/>
      <c r="F3" s="36"/>
      <c r="G3" s="36"/>
      <c r="H3" s="36"/>
      <c r="I3" s="36"/>
      <c r="J3" s="36"/>
      <c r="K3" s="36"/>
    </row>
    <row r="4" spans="2:20" ht="37.9" customHeight="1">
      <c r="B4" s="37" t="s">
        <v>93</v>
      </c>
      <c r="C4" s="38"/>
      <c r="D4" s="39"/>
      <c r="E4" s="40"/>
      <c r="G4" s="41" t="s">
        <v>67</v>
      </c>
      <c r="H4" s="42"/>
      <c r="I4" s="42"/>
      <c r="J4" s="43"/>
      <c r="M4" s="113" t="s">
        <v>14</v>
      </c>
      <c r="N4" s="114"/>
      <c r="O4" s="114"/>
      <c r="P4" s="114"/>
      <c r="Q4" s="114"/>
      <c r="R4" s="114"/>
      <c r="S4" s="114"/>
      <c r="T4" s="115"/>
    </row>
    <row r="5" spans="2:20" ht="27.75" customHeight="1">
      <c r="B5" s="127" t="s">
        <v>94</v>
      </c>
      <c r="C5" s="127"/>
      <c r="D5" s="128"/>
      <c r="E5" s="5">
        <v>20000</v>
      </c>
      <c r="G5" s="133" t="s">
        <v>95</v>
      </c>
      <c r="H5" s="134"/>
      <c r="I5" s="135">
        <f>IF(LoanIsGood,-PMT(InterestRate/PaymentsPerYear,ScheduledNumberOfPayments,LoanAmount),"")</f>
        <v>242.65518871071387</v>
      </c>
      <c r="J5" s="135"/>
      <c r="K5" s="135"/>
      <c r="M5" s="136" t="s">
        <v>96</v>
      </c>
      <c r="N5" s="137"/>
      <c r="O5" s="137"/>
      <c r="P5" s="137"/>
      <c r="Q5" s="137"/>
      <c r="R5" s="137"/>
      <c r="S5" s="137"/>
      <c r="T5" s="138"/>
    </row>
    <row r="6" spans="2:20" ht="24" customHeight="1">
      <c r="B6" s="127" t="s">
        <v>97</v>
      </c>
      <c r="C6" s="127"/>
      <c r="D6" s="128"/>
      <c r="E6" s="9">
        <v>0.08</v>
      </c>
      <c r="G6" s="129" t="s">
        <v>98</v>
      </c>
      <c r="H6" s="130"/>
      <c r="I6" s="131">
        <f>IF(LoanIsGood,LoanPeriod*PaymentsPerYear,"")</f>
        <v>120</v>
      </c>
      <c r="J6" s="131"/>
      <c r="K6" s="131"/>
      <c r="M6" s="6" t="s">
        <v>99</v>
      </c>
      <c r="N6" s="7"/>
      <c r="O6" s="7"/>
      <c r="P6" s="7"/>
      <c r="Q6" s="7"/>
      <c r="R6" s="7"/>
      <c r="S6" s="7"/>
      <c r="T6" s="8"/>
    </row>
    <row r="7" spans="2:20" ht="24" customHeight="1">
      <c r="B7" s="127" t="s">
        <v>100</v>
      </c>
      <c r="C7" s="127"/>
      <c r="D7" s="128"/>
      <c r="E7" s="11">
        <v>10</v>
      </c>
      <c r="G7" s="129" t="s">
        <v>101</v>
      </c>
      <c r="H7" s="130"/>
      <c r="I7" s="131">
        <f ca="1">ActualNumberOfPayments</f>
        <v>120</v>
      </c>
      <c r="J7" s="131"/>
      <c r="K7" s="131"/>
      <c r="M7" s="10" t="s">
        <v>102</v>
      </c>
      <c r="N7" s="110"/>
      <c r="O7" s="108"/>
      <c r="P7" s="108"/>
      <c r="Q7" s="108"/>
      <c r="R7" s="108"/>
      <c r="S7" s="108"/>
      <c r="T7" s="12"/>
    </row>
    <row r="8" spans="2:20" ht="24" customHeight="1">
      <c r="B8" s="127" t="s">
        <v>103</v>
      </c>
      <c r="C8" s="127"/>
      <c r="D8" s="128"/>
      <c r="E8" s="11">
        <v>12</v>
      </c>
      <c r="G8" s="129" t="s">
        <v>104</v>
      </c>
      <c r="H8" s="130"/>
      <c r="I8" s="139">
        <f ca="1">TotalEarlyPayments</f>
        <v>0</v>
      </c>
      <c r="J8" s="139"/>
      <c r="K8" s="139"/>
      <c r="M8" s="6"/>
      <c r="N8" s="108" t="s">
        <v>105</v>
      </c>
      <c r="O8" s="7"/>
      <c r="P8" s="7"/>
      <c r="Q8" s="7"/>
      <c r="R8" s="7"/>
      <c r="S8" s="7"/>
      <c r="T8" s="8"/>
    </row>
    <row r="9" spans="2:20" ht="24" customHeight="1">
      <c r="B9" s="127" t="s">
        <v>106</v>
      </c>
      <c r="C9" s="127"/>
      <c r="D9" s="13"/>
      <c r="E9" s="14">
        <v>44507</v>
      </c>
      <c r="G9" s="140" t="s">
        <v>107</v>
      </c>
      <c r="H9" s="141"/>
      <c r="I9" s="142">
        <f ca="1">TotalInterest</f>
        <v>9118.6226452856645</v>
      </c>
      <c r="J9" s="142"/>
      <c r="K9" s="142"/>
      <c r="M9" s="10" t="s">
        <v>108</v>
      </c>
      <c r="N9" s="7"/>
      <c r="O9" s="7"/>
      <c r="P9" s="7"/>
      <c r="Q9" s="7"/>
      <c r="R9" s="7"/>
      <c r="S9" s="7"/>
      <c r="T9" s="8"/>
    </row>
    <row r="10" spans="2:20" ht="12.4" customHeight="1">
      <c r="C10" s="15"/>
      <c r="D10" s="15"/>
      <c r="E10" s="16"/>
      <c r="G10" s="15"/>
      <c r="H10" s="15"/>
      <c r="I10" s="143"/>
      <c r="J10" s="143"/>
      <c r="K10" s="143"/>
      <c r="M10" s="6"/>
      <c r="N10" s="17"/>
      <c r="O10" s="17"/>
      <c r="P10" s="17"/>
      <c r="Q10" s="17"/>
      <c r="R10" s="17"/>
      <c r="S10" s="17"/>
      <c r="T10" s="18"/>
    </row>
    <row r="11" spans="2:20" ht="20.65" customHeight="1">
      <c r="B11" s="144" t="s">
        <v>109</v>
      </c>
      <c r="C11" s="144"/>
      <c r="D11" s="144"/>
      <c r="E11" s="19">
        <v>0</v>
      </c>
      <c r="F11" s="20"/>
      <c r="G11" s="145" t="s">
        <v>110</v>
      </c>
      <c r="H11" s="145"/>
      <c r="I11" s="146" t="s">
        <v>111</v>
      </c>
      <c r="J11" s="146"/>
      <c r="K11" s="146"/>
      <c r="M11" s="109" t="s">
        <v>112</v>
      </c>
      <c r="N11" s="21"/>
      <c r="O11" s="21"/>
      <c r="P11" s="21"/>
      <c r="Q11" s="21"/>
      <c r="R11" s="21"/>
      <c r="S11" s="21"/>
      <c r="T11" s="22"/>
    </row>
    <row r="12" spans="2:20" ht="31.9" customHeight="1">
      <c r="B12" s="23"/>
    </row>
    <row r="13" spans="2:20" s="25" customFormat="1" ht="48" customHeight="1">
      <c r="B13" s="24" t="s">
        <v>113</v>
      </c>
      <c r="C13" s="24" t="s">
        <v>114</v>
      </c>
      <c r="D13" s="24" t="s">
        <v>115</v>
      </c>
      <c r="E13" s="24" t="s">
        <v>116</v>
      </c>
      <c r="F13" s="24" t="s">
        <v>117</v>
      </c>
      <c r="G13" s="24" t="s">
        <v>118</v>
      </c>
      <c r="H13" s="24" t="s">
        <v>119</v>
      </c>
      <c r="I13" s="24" t="s">
        <v>120</v>
      </c>
      <c r="J13" s="24" t="s">
        <v>121</v>
      </c>
      <c r="K13" s="24" t="s">
        <v>122</v>
      </c>
    </row>
    <row r="14" spans="2:20" ht="24" customHeight="1">
      <c r="B14" s="26">
        <f ca="1">IF(LoanIsGood,IF(ROW()-ROW(PaymentSchedule3[[#Headers],[Payment Number]])&gt;ScheduledNumberOfPayments,"",ROW()-ROW(PaymentSchedule3[[#Headers],[Payment Number]])),"")</f>
        <v>1</v>
      </c>
      <c r="C14" s="27">
        <f ca="1">IF(PaymentSchedule3[[#This Row],[Payment Number]]&lt;&gt;"",EOMONTH(LoanStartDate,ROW(PaymentSchedule3[[#This Row],[Payment Number]])-ROW(PaymentSchedule3[[#Headers],[Payment Number]])-2)+DAY(LoanStartDate),"")</f>
        <v>44507</v>
      </c>
      <c r="D14" s="28">
        <f ca="1">IF(PaymentSchedule3[[#This Row],[Payment Number]]&lt;&gt;"",IF(ROW()-ROW(PaymentSchedule3[[#Headers],[Beginning
Balance]])=1,LoanAmount,INDEX(PaymentSchedule3[Ending
Balance],ROW()-ROW(PaymentSchedule3[[#Headers],[Beginning
Balance]])-1)),"")</f>
        <v>20000</v>
      </c>
      <c r="E14" s="29">
        <f ca="1">IF(PaymentSchedule3[[#This Row],[Payment Number]]&lt;&gt;"",ScheduledPayment,"")</f>
        <v>242.65518871071387</v>
      </c>
      <c r="F14"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4" s="28">
        <f ca="1">IF(PaymentSchedule3[[#This Row],[Payment Number]]&lt;&gt;"",PaymentSchedule3[[#This Row],[Total
Payment]]-PaymentSchedule3[[#This Row],[Interest]],"")</f>
        <v>109.32185537738053</v>
      </c>
      <c r="I14" s="30">
        <f ca="1">IF(PaymentSchedule3[[#This Row],[Payment Number]]&lt;&gt;"",PaymentSchedule3[[#This Row],[Beginning
Balance]]*(InterestRate/PaymentsPerYear),"")</f>
        <v>133.33333333333334</v>
      </c>
      <c r="J14" s="28">
        <f ca="1">IF(PaymentSchedule3[[#This Row],[Payment Number]]&lt;&gt;"",IF(PaymentSchedule3[[#This Row],[Scheduled Payment]]+PaymentSchedule3[[#This Row],[Extra
Payment]]&lt;=PaymentSchedule3[[#This Row],[Beginning
Balance]],PaymentSchedule3[[#This Row],[Beginning
Balance]]-PaymentSchedule3[[#This Row],[Principal]],0),"")</f>
        <v>19890.67814462262</v>
      </c>
      <c r="K14" s="30">
        <f ca="1">IF(PaymentSchedule3[[#This Row],[Payment Number]]&lt;&gt;"",SUM(INDEX(PaymentSchedule3[Interest],1,1):PaymentSchedule3[[#This Row],[Interest]]),"")</f>
        <v>133.33333333333334</v>
      </c>
    </row>
    <row r="15" spans="2:20" ht="24" customHeight="1">
      <c r="B15" s="26">
        <f ca="1">IF(LoanIsGood,IF(ROW()-ROW(PaymentSchedule3[[#Headers],[Payment Number]])&gt;ScheduledNumberOfPayments,"",ROW()-ROW(PaymentSchedule3[[#Headers],[Payment Number]])),"")</f>
        <v>2</v>
      </c>
      <c r="C15" s="27">
        <f ca="1">IF(PaymentSchedule3[[#This Row],[Payment Number]]&lt;&gt;"",EOMONTH(LoanStartDate,ROW(PaymentSchedule3[[#This Row],[Payment Number]])-ROW(PaymentSchedule3[[#Headers],[Payment Number]])-2)+DAY(LoanStartDate),"")</f>
        <v>44537</v>
      </c>
      <c r="D15" s="28">
        <f ca="1">IF(PaymentSchedule3[[#This Row],[Payment Number]]&lt;&gt;"",IF(ROW()-ROW(PaymentSchedule3[[#Headers],[Beginning
Balance]])=1,LoanAmount,INDEX(PaymentSchedule3[Ending
Balance],ROW()-ROW(PaymentSchedule3[[#Headers],[Beginning
Balance]])-1)),"")</f>
        <v>19890.67814462262</v>
      </c>
      <c r="E15" s="29">
        <f ca="1">IF(PaymentSchedule3[[#This Row],[Payment Number]]&lt;&gt;"",ScheduledPayment,"")</f>
        <v>242.65518871071387</v>
      </c>
      <c r="F15"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5" s="28">
        <f ca="1">IF(PaymentSchedule3[[#This Row],[Payment Number]]&lt;&gt;"",PaymentSchedule3[[#This Row],[Total
Payment]]-PaymentSchedule3[[#This Row],[Interest]],"")</f>
        <v>110.05066774656308</v>
      </c>
      <c r="I15" s="30">
        <f ca="1">IF(PaymentSchedule3[[#This Row],[Payment Number]]&lt;&gt;"",PaymentSchedule3[[#This Row],[Beginning
Balance]]*(InterestRate/PaymentsPerYear),"")</f>
        <v>132.60452096415079</v>
      </c>
      <c r="J15" s="28">
        <f ca="1">IF(PaymentSchedule3[[#This Row],[Payment Number]]&lt;&gt;"",IF(PaymentSchedule3[[#This Row],[Scheduled Payment]]+PaymentSchedule3[[#This Row],[Extra
Payment]]&lt;=PaymentSchedule3[[#This Row],[Beginning
Balance]],PaymentSchedule3[[#This Row],[Beginning
Balance]]-PaymentSchedule3[[#This Row],[Principal]],0),"")</f>
        <v>19780.627476876056</v>
      </c>
      <c r="K15" s="30">
        <f ca="1">IF(PaymentSchedule3[[#This Row],[Payment Number]]&lt;&gt;"",SUM(INDEX(PaymentSchedule3[Interest],1,1):PaymentSchedule3[[#This Row],[Interest]]),"")</f>
        <v>265.93785429748414</v>
      </c>
    </row>
    <row r="16" spans="2:20" ht="24" customHeight="1">
      <c r="B16" s="26">
        <f ca="1">IF(LoanIsGood,IF(ROW()-ROW(PaymentSchedule3[[#Headers],[Payment Number]])&gt;ScheduledNumberOfPayments,"",ROW()-ROW(PaymentSchedule3[[#Headers],[Payment Number]])),"")</f>
        <v>3</v>
      </c>
      <c r="C16" s="27">
        <f ca="1">IF(PaymentSchedule3[[#This Row],[Payment Number]]&lt;&gt;"",EOMONTH(LoanStartDate,ROW(PaymentSchedule3[[#This Row],[Payment Number]])-ROW(PaymentSchedule3[[#Headers],[Payment Number]])-2)+DAY(LoanStartDate),"")</f>
        <v>44568</v>
      </c>
      <c r="D16" s="28">
        <f ca="1">IF(PaymentSchedule3[[#This Row],[Payment Number]]&lt;&gt;"",IF(ROW()-ROW(PaymentSchedule3[[#Headers],[Beginning
Balance]])=1,LoanAmount,INDEX(PaymentSchedule3[Ending
Balance],ROW()-ROW(PaymentSchedule3[[#Headers],[Beginning
Balance]])-1)),"")</f>
        <v>19780.627476876056</v>
      </c>
      <c r="E16" s="29">
        <f ca="1">IF(PaymentSchedule3[[#This Row],[Payment Number]]&lt;&gt;"",ScheduledPayment,"")</f>
        <v>242.65518871071387</v>
      </c>
      <c r="F16"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6" s="28">
        <f ca="1">IF(PaymentSchedule3[[#This Row],[Payment Number]]&lt;&gt;"",PaymentSchedule3[[#This Row],[Total
Payment]]-PaymentSchedule3[[#This Row],[Interest]],"")</f>
        <v>110.78433886487349</v>
      </c>
      <c r="I16" s="30">
        <f ca="1">IF(PaymentSchedule3[[#This Row],[Payment Number]]&lt;&gt;"",PaymentSchedule3[[#This Row],[Beginning
Balance]]*(InterestRate/PaymentsPerYear),"")</f>
        <v>131.87084984584038</v>
      </c>
      <c r="J16" s="28">
        <f ca="1">IF(PaymentSchedule3[[#This Row],[Payment Number]]&lt;&gt;"",IF(PaymentSchedule3[[#This Row],[Scheduled Payment]]+PaymentSchedule3[[#This Row],[Extra
Payment]]&lt;=PaymentSchedule3[[#This Row],[Beginning
Balance]],PaymentSchedule3[[#This Row],[Beginning
Balance]]-PaymentSchedule3[[#This Row],[Principal]],0),"")</f>
        <v>19669.843138011183</v>
      </c>
      <c r="K16" s="30">
        <f ca="1">IF(PaymentSchedule3[[#This Row],[Payment Number]]&lt;&gt;"",SUM(INDEX(PaymentSchedule3[Interest],1,1):PaymentSchedule3[[#This Row],[Interest]]),"")</f>
        <v>397.80870414332452</v>
      </c>
    </row>
    <row r="17" spans="2:11" ht="24" customHeight="1">
      <c r="B17" s="26">
        <f ca="1">IF(LoanIsGood,IF(ROW()-ROW(PaymentSchedule3[[#Headers],[Payment Number]])&gt;ScheduledNumberOfPayments,"",ROW()-ROW(PaymentSchedule3[[#Headers],[Payment Number]])),"")</f>
        <v>4</v>
      </c>
      <c r="C17" s="27">
        <f ca="1">IF(PaymentSchedule3[[#This Row],[Payment Number]]&lt;&gt;"",EOMONTH(LoanStartDate,ROW(PaymentSchedule3[[#This Row],[Payment Number]])-ROW(PaymentSchedule3[[#Headers],[Payment Number]])-2)+DAY(LoanStartDate),"")</f>
        <v>44599</v>
      </c>
      <c r="D17" s="28">
        <f ca="1">IF(PaymentSchedule3[[#This Row],[Payment Number]]&lt;&gt;"",IF(ROW()-ROW(PaymentSchedule3[[#Headers],[Beginning
Balance]])=1,LoanAmount,INDEX(PaymentSchedule3[Ending
Balance],ROW()-ROW(PaymentSchedule3[[#Headers],[Beginning
Balance]])-1)),"")</f>
        <v>19669.843138011183</v>
      </c>
      <c r="E17" s="29">
        <f ca="1">IF(PaymentSchedule3[[#This Row],[Payment Number]]&lt;&gt;"",ScheduledPayment,"")</f>
        <v>242.65518871071387</v>
      </c>
      <c r="F17"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7" s="28">
        <f ca="1">IF(PaymentSchedule3[[#This Row],[Payment Number]]&lt;&gt;"",PaymentSchedule3[[#This Row],[Total
Payment]]-PaymentSchedule3[[#This Row],[Interest]],"")</f>
        <v>111.52290112397264</v>
      </c>
      <c r="I17" s="30">
        <f ca="1">IF(PaymentSchedule3[[#This Row],[Payment Number]]&lt;&gt;"",PaymentSchedule3[[#This Row],[Beginning
Balance]]*(InterestRate/PaymentsPerYear),"")</f>
        <v>131.13228758674123</v>
      </c>
      <c r="J17" s="28">
        <f ca="1">IF(PaymentSchedule3[[#This Row],[Payment Number]]&lt;&gt;"",IF(PaymentSchedule3[[#This Row],[Scheduled Payment]]+PaymentSchedule3[[#This Row],[Extra
Payment]]&lt;=PaymentSchedule3[[#This Row],[Beginning
Balance]],PaymentSchedule3[[#This Row],[Beginning
Balance]]-PaymentSchedule3[[#This Row],[Principal]],0),"")</f>
        <v>19558.320236887212</v>
      </c>
      <c r="K17" s="30">
        <f ca="1">IF(PaymentSchedule3[[#This Row],[Payment Number]]&lt;&gt;"",SUM(INDEX(PaymentSchedule3[Interest],1,1):PaymentSchedule3[[#This Row],[Interest]]),"")</f>
        <v>528.94099173006578</v>
      </c>
    </row>
    <row r="18" spans="2:11" ht="24" customHeight="1">
      <c r="B18" s="26">
        <f ca="1">IF(LoanIsGood,IF(ROW()-ROW(PaymentSchedule3[[#Headers],[Payment Number]])&gt;ScheduledNumberOfPayments,"",ROW()-ROW(PaymentSchedule3[[#Headers],[Payment Number]])),"")</f>
        <v>5</v>
      </c>
      <c r="C18" s="27">
        <f ca="1">IF(PaymentSchedule3[[#This Row],[Payment Number]]&lt;&gt;"",EOMONTH(LoanStartDate,ROW(PaymentSchedule3[[#This Row],[Payment Number]])-ROW(PaymentSchedule3[[#Headers],[Payment Number]])-2)+DAY(LoanStartDate),"")</f>
        <v>44627</v>
      </c>
      <c r="D18" s="28">
        <f ca="1">IF(PaymentSchedule3[[#This Row],[Payment Number]]&lt;&gt;"",IF(ROW()-ROW(PaymentSchedule3[[#Headers],[Beginning
Balance]])=1,LoanAmount,INDEX(PaymentSchedule3[Ending
Balance],ROW()-ROW(PaymentSchedule3[[#Headers],[Beginning
Balance]])-1)),"")</f>
        <v>19558.320236887212</v>
      </c>
      <c r="E18" s="29">
        <f ca="1">IF(PaymentSchedule3[[#This Row],[Payment Number]]&lt;&gt;"",ScheduledPayment,"")</f>
        <v>242.65518871071387</v>
      </c>
      <c r="F18"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8" s="28">
        <f ca="1">IF(PaymentSchedule3[[#This Row],[Payment Number]]&lt;&gt;"",PaymentSchedule3[[#This Row],[Total
Payment]]-PaymentSchedule3[[#This Row],[Interest]],"")</f>
        <v>112.26638713146579</v>
      </c>
      <c r="I18" s="30">
        <f ca="1">IF(PaymentSchedule3[[#This Row],[Payment Number]]&lt;&gt;"",PaymentSchedule3[[#This Row],[Beginning
Balance]]*(InterestRate/PaymentsPerYear),"")</f>
        <v>130.38880157924808</v>
      </c>
      <c r="J18" s="28">
        <f ca="1">IF(PaymentSchedule3[[#This Row],[Payment Number]]&lt;&gt;"",IF(PaymentSchedule3[[#This Row],[Scheduled Payment]]+PaymentSchedule3[[#This Row],[Extra
Payment]]&lt;=PaymentSchedule3[[#This Row],[Beginning
Balance]],PaymentSchedule3[[#This Row],[Beginning
Balance]]-PaymentSchedule3[[#This Row],[Principal]],0),"")</f>
        <v>19446.053849755746</v>
      </c>
      <c r="K18" s="30">
        <f ca="1">IF(PaymentSchedule3[[#This Row],[Payment Number]]&lt;&gt;"",SUM(INDEX(PaymentSchedule3[Interest],1,1):PaymentSchedule3[[#This Row],[Interest]]),"")</f>
        <v>659.3297933093138</v>
      </c>
    </row>
    <row r="19" spans="2:11" ht="24" customHeight="1">
      <c r="B19" s="26">
        <f ca="1">IF(LoanIsGood,IF(ROW()-ROW(PaymentSchedule3[[#Headers],[Payment Number]])&gt;ScheduledNumberOfPayments,"",ROW()-ROW(PaymentSchedule3[[#Headers],[Payment Number]])),"")</f>
        <v>6</v>
      </c>
      <c r="C19" s="27">
        <f ca="1">IF(PaymentSchedule3[[#This Row],[Payment Number]]&lt;&gt;"",EOMONTH(LoanStartDate,ROW(PaymentSchedule3[[#This Row],[Payment Number]])-ROW(PaymentSchedule3[[#Headers],[Payment Number]])-2)+DAY(LoanStartDate),"")</f>
        <v>44658</v>
      </c>
      <c r="D19" s="28">
        <f ca="1">IF(PaymentSchedule3[[#This Row],[Payment Number]]&lt;&gt;"",IF(ROW()-ROW(PaymentSchedule3[[#Headers],[Beginning
Balance]])=1,LoanAmount,INDEX(PaymentSchedule3[Ending
Balance],ROW()-ROW(PaymentSchedule3[[#Headers],[Beginning
Balance]])-1)),"")</f>
        <v>19446.053849755746</v>
      </c>
      <c r="E19" s="29">
        <f ca="1">IF(PaymentSchedule3[[#This Row],[Payment Number]]&lt;&gt;"",ScheduledPayment,"")</f>
        <v>242.65518871071387</v>
      </c>
      <c r="F19"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9" s="28">
        <f ca="1">IF(PaymentSchedule3[[#This Row],[Payment Number]]&lt;&gt;"",PaymentSchedule3[[#This Row],[Total
Payment]]-PaymentSchedule3[[#This Row],[Interest]],"")</f>
        <v>113.01482971234222</v>
      </c>
      <c r="I19" s="30">
        <f ca="1">IF(PaymentSchedule3[[#This Row],[Payment Number]]&lt;&gt;"",PaymentSchedule3[[#This Row],[Beginning
Balance]]*(InterestRate/PaymentsPerYear),"")</f>
        <v>129.64035899837165</v>
      </c>
      <c r="J19" s="28">
        <f ca="1">IF(PaymentSchedule3[[#This Row],[Payment Number]]&lt;&gt;"",IF(PaymentSchedule3[[#This Row],[Scheduled Payment]]+PaymentSchedule3[[#This Row],[Extra
Payment]]&lt;=PaymentSchedule3[[#This Row],[Beginning
Balance]],PaymentSchedule3[[#This Row],[Beginning
Balance]]-PaymentSchedule3[[#This Row],[Principal]],0),"")</f>
        <v>19333.039020043405</v>
      </c>
      <c r="K19" s="30">
        <f ca="1">IF(PaymentSchedule3[[#This Row],[Payment Number]]&lt;&gt;"",SUM(INDEX(PaymentSchedule3[Interest],1,1):PaymentSchedule3[[#This Row],[Interest]]),"")</f>
        <v>788.97015230768545</v>
      </c>
    </row>
    <row r="20" spans="2:11" ht="24" customHeight="1">
      <c r="B20" s="26">
        <f ca="1">IF(LoanIsGood,IF(ROW()-ROW(PaymentSchedule3[[#Headers],[Payment Number]])&gt;ScheduledNumberOfPayments,"",ROW()-ROW(PaymentSchedule3[[#Headers],[Payment Number]])),"")</f>
        <v>7</v>
      </c>
      <c r="C20" s="27">
        <f ca="1">IF(PaymentSchedule3[[#This Row],[Payment Number]]&lt;&gt;"",EOMONTH(LoanStartDate,ROW(PaymentSchedule3[[#This Row],[Payment Number]])-ROW(PaymentSchedule3[[#Headers],[Payment Number]])-2)+DAY(LoanStartDate),"")</f>
        <v>44688</v>
      </c>
      <c r="D20" s="28">
        <f ca="1">IF(PaymentSchedule3[[#This Row],[Payment Number]]&lt;&gt;"",IF(ROW()-ROW(PaymentSchedule3[[#Headers],[Beginning
Balance]])=1,LoanAmount,INDEX(PaymentSchedule3[Ending
Balance],ROW()-ROW(PaymentSchedule3[[#Headers],[Beginning
Balance]])-1)),"")</f>
        <v>19333.039020043405</v>
      </c>
      <c r="E20" s="29">
        <f ca="1">IF(PaymentSchedule3[[#This Row],[Payment Number]]&lt;&gt;"",ScheduledPayment,"")</f>
        <v>242.65518871071387</v>
      </c>
      <c r="F20"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20" s="28">
        <f ca="1">IF(PaymentSchedule3[[#This Row],[Payment Number]]&lt;&gt;"",PaymentSchedule3[[#This Row],[Total
Payment]]-PaymentSchedule3[[#This Row],[Interest]],"")</f>
        <v>113.76826191042448</v>
      </c>
      <c r="I20" s="30">
        <f ca="1">IF(PaymentSchedule3[[#This Row],[Payment Number]]&lt;&gt;"",PaymentSchedule3[[#This Row],[Beginning
Balance]]*(InterestRate/PaymentsPerYear),"")</f>
        <v>128.88692680028939</v>
      </c>
      <c r="J20" s="28">
        <f ca="1">IF(PaymentSchedule3[[#This Row],[Payment Number]]&lt;&gt;"",IF(PaymentSchedule3[[#This Row],[Scheduled Payment]]+PaymentSchedule3[[#This Row],[Extra
Payment]]&lt;=PaymentSchedule3[[#This Row],[Beginning
Balance]],PaymentSchedule3[[#This Row],[Beginning
Balance]]-PaymentSchedule3[[#This Row],[Principal]],0),"")</f>
        <v>19219.270758132981</v>
      </c>
      <c r="K20" s="30">
        <f ca="1">IF(PaymentSchedule3[[#This Row],[Payment Number]]&lt;&gt;"",SUM(INDEX(PaymentSchedule3[Interest],1,1):PaymentSchedule3[[#This Row],[Interest]]),"")</f>
        <v>917.85707910797487</v>
      </c>
    </row>
    <row r="21" spans="2:11" ht="24" customHeight="1">
      <c r="B21" s="26">
        <f ca="1">IF(LoanIsGood,IF(ROW()-ROW(PaymentSchedule3[[#Headers],[Payment Number]])&gt;ScheduledNumberOfPayments,"",ROW()-ROW(PaymentSchedule3[[#Headers],[Payment Number]])),"")</f>
        <v>8</v>
      </c>
      <c r="C21" s="27">
        <f ca="1">IF(PaymentSchedule3[[#This Row],[Payment Number]]&lt;&gt;"",EOMONTH(LoanStartDate,ROW(PaymentSchedule3[[#This Row],[Payment Number]])-ROW(PaymentSchedule3[[#Headers],[Payment Number]])-2)+DAY(LoanStartDate),"")</f>
        <v>44719</v>
      </c>
      <c r="D21" s="28">
        <f ca="1">IF(PaymentSchedule3[[#This Row],[Payment Number]]&lt;&gt;"",IF(ROW()-ROW(PaymentSchedule3[[#Headers],[Beginning
Balance]])=1,LoanAmount,INDEX(PaymentSchedule3[Ending
Balance],ROW()-ROW(PaymentSchedule3[[#Headers],[Beginning
Balance]])-1)),"")</f>
        <v>19219.270758132981</v>
      </c>
      <c r="E21" s="29">
        <f ca="1">IF(PaymentSchedule3[[#This Row],[Payment Number]]&lt;&gt;"",ScheduledPayment,"")</f>
        <v>242.65518871071387</v>
      </c>
      <c r="F21"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21" s="28">
        <f ca="1">IF(PaymentSchedule3[[#This Row],[Payment Number]]&lt;&gt;"",PaymentSchedule3[[#This Row],[Total
Payment]]-PaymentSchedule3[[#This Row],[Interest]],"")</f>
        <v>114.52671698982732</v>
      </c>
      <c r="I21" s="30">
        <f ca="1">IF(PaymentSchedule3[[#This Row],[Payment Number]]&lt;&gt;"",PaymentSchedule3[[#This Row],[Beginning
Balance]]*(InterestRate/PaymentsPerYear),"")</f>
        <v>128.12847172088655</v>
      </c>
      <c r="J21" s="28">
        <f ca="1">IF(PaymentSchedule3[[#This Row],[Payment Number]]&lt;&gt;"",IF(PaymentSchedule3[[#This Row],[Scheduled Payment]]+PaymentSchedule3[[#This Row],[Extra
Payment]]&lt;=PaymentSchedule3[[#This Row],[Beginning
Balance]],PaymentSchedule3[[#This Row],[Beginning
Balance]]-PaymentSchedule3[[#This Row],[Principal]],0),"")</f>
        <v>19104.744041143153</v>
      </c>
      <c r="K21" s="30">
        <f ca="1">IF(PaymentSchedule3[[#This Row],[Payment Number]]&lt;&gt;"",SUM(INDEX(PaymentSchedule3[Interest],1,1):PaymentSchedule3[[#This Row],[Interest]]),"")</f>
        <v>1045.9855508288615</v>
      </c>
    </row>
    <row r="22" spans="2:11" ht="24" customHeight="1">
      <c r="B22" s="26">
        <f ca="1">IF(LoanIsGood,IF(ROW()-ROW(PaymentSchedule3[[#Headers],[Payment Number]])&gt;ScheduledNumberOfPayments,"",ROW()-ROW(PaymentSchedule3[[#Headers],[Payment Number]])),"")</f>
        <v>9</v>
      </c>
      <c r="C22" s="27">
        <f ca="1">IF(PaymentSchedule3[[#This Row],[Payment Number]]&lt;&gt;"",EOMONTH(LoanStartDate,ROW(PaymentSchedule3[[#This Row],[Payment Number]])-ROW(PaymentSchedule3[[#Headers],[Payment Number]])-2)+DAY(LoanStartDate),"")</f>
        <v>44749</v>
      </c>
      <c r="D22" s="28">
        <f ca="1">IF(PaymentSchedule3[[#This Row],[Payment Number]]&lt;&gt;"",IF(ROW()-ROW(PaymentSchedule3[[#Headers],[Beginning
Balance]])=1,LoanAmount,INDEX(PaymentSchedule3[Ending
Balance],ROW()-ROW(PaymentSchedule3[[#Headers],[Beginning
Balance]])-1)),"")</f>
        <v>19104.744041143153</v>
      </c>
      <c r="E22" s="29">
        <f ca="1">IF(PaymentSchedule3[[#This Row],[Payment Number]]&lt;&gt;"",ScheduledPayment,"")</f>
        <v>242.65518871071387</v>
      </c>
      <c r="F22"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22" s="28">
        <f ca="1">IF(PaymentSchedule3[[#This Row],[Payment Number]]&lt;&gt;"",PaymentSchedule3[[#This Row],[Total
Payment]]-PaymentSchedule3[[#This Row],[Interest]],"")</f>
        <v>115.29022843642618</v>
      </c>
      <c r="I22" s="30">
        <f ca="1">IF(PaymentSchedule3[[#This Row],[Payment Number]]&lt;&gt;"",PaymentSchedule3[[#This Row],[Beginning
Balance]]*(InterestRate/PaymentsPerYear),"")</f>
        <v>127.3649602742877</v>
      </c>
      <c r="J22" s="28">
        <f ca="1">IF(PaymentSchedule3[[#This Row],[Payment Number]]&lt;&gt;"",IF(PaymentSchedule3[[#This Row],[Scheduled Payment]]+PaymentSchedule3[[#This Row],[Extra
Payment]]&lt;=PaymentSchedule3[[#This Row],[Beginning
Balance]],PaymentSchedule3[[#This Row],[Beginning
Balance]]-PaymentSchedule3[[#This Row],[Principal]],0),"")</f>
        <v>18989.453812706728</v>
      </c>
      <c r="K22" s="30">
        <f ca="1">IF(PaymentSchedule3[[#This Row],[Payment Number]]&lt;&gt;"",SUM(INDEX(PaymentSchedule3[Interest],1,1):PaymentSchedule3[[#This Row],[Interest]]),"")</f>
        <v>1173.3505111031493</v>
      </c>
    </row>
    <row r="23" spans="2:11" ht="24" customHeight="1">
      <c r="B23" s="26">
        <f ca="1">IF(LoanIsGood,IF(ROW()-ROW(PaymentSchedule3[[#Headers],[Payment Number]])&gt;ScheduledNumberOfPayments,"",ROW()-ROW(PaymentSchedule3[[#Headers],[Payment Number]])),"")</f>
        <v>10</v>
      </c>
      <c r="C23" s="27">
        <f ca="1">IF(PaymentSchedule3[[#This Row],[Payment Number]]&lt;&gt;"",EOMONTH(LoanStartDate,ROW(PaymentSchedule3[[#This Row],[Payment Number]])-ROW(PaymentSchedule3[[#Headers],[Payment Number]])-2)+DAY(LoanStartDate),"")</f>
        <v>44780</v>
      </c>
      <c r="D23" s="28">
        <f ca="1">IF(PaymentSchedule3[[#This Row],[Payment Number]]&lt;&gt;"",IF(ROW()-ROW(PaymentSchedule3[[#Headers],[Beginning
Balance]])=1,LoanAmount,INDEX(PaymentSchedule3[Ending
Balance],ROW()-ROW(PaymentSchedule3[[#Headers],[Beginning
Balance]])-1)),"")</f>
        <v>18989.453812706728</v>
      </c>
      <c r="E23" s="29">
        <f ca="1">IF(PaymentSchedule3[[#This Row],[Payment Number]]&lt;&gt;"",ScheduledPayment,"")</f>
        <v>242.65518871071387</v>
      </c>
      <c r="F23"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23" s="28">
        <f ca="1">IF(PaymentSchedule3[[#This Row],[Payment Number]]&lt;&gt;"",PaymentSchedule3[[#This Row],[Total
Payment]]-PaymentSchedule3[[#This Row],[Interest]],"")</f>
        <v>116.05882995933568</v>
      </c>
      <c r="I23" s="30">
        <f ca="1">IF(PaymentSchedule3[[#This Row],[Payment Number]]&lt;&gt;"",PaymentSchedule3[[#This Row],[Beginning
Balance]]*(InterestRate/PaymentsPerYear),"")</f>
        <v>126.59635875137819</v>
      </c>
      <c r="J23" s="28">
        <f ca="1">IF(PaymentSchedule3[[#This Row],[Payment Number]]&lt;&gt;"",IF(PaymentSchedule3[[#This Row],[Scheduled Payment]]+PaymentSchedule3[[#This Row],[Extra
Payment]]&lt;=PaymentSchedule3[[#This Row],[Beginning
Balance]],PaymentSchedule3[[#This Row],[Beginning
Balance]]-PaymentSchedule3[[#This Row],[Principal]],0),"")</f>
        <v>18873.394982747392</v>
      </c>
      <c r="K23" s="30">
        <f ca="1">IF(PaymentSchedule3[[#This Row],[Payment Number]]&lt;&gt;"",SUM(INDEX(PaymentSchedule3[Interest],1,1):PaymentSchedule3[[#This Row],[Interest]]),"")</f>
        <v>1299.9468698545274</v>
      </c>
    </row>
    <row r="24" spans="2:11" ht="24" customHeight="1">
      <c r="B24" s="26">
        <f ca="1">IF(LoanIsGood,IF(ROW()-ROW(PaymentSchedule3[[#Headers],[Payment Number]])&gt;ScheduledNumberOfPayments,"",ROW()-ROW(PaymentSchedule3[[#Headers],[Payment Number]])),"")</f>
        <v>11</v>
      </c>
      <c r="C24" s="27">
        <f ca="1">IF(PaymentSchedule3[[#This Row],[Payment Number]]&lt;&gt;"",EOMONTH(LoanStartDate,ROW(PaymentSchedule3[[#This Row],[Payment Number]])-ROW(PaymentSchedule3[[#Headers],[Payment Number]])-2)+DAY(LoanStartDate),"")</f>
        <v>44811</v>
      </c>
      <c r="D24" s="28">
        <f ca="1">IF(PaymentSchedule3[[#This Row],[Payment Number]]&lt;&gt;"",IF(ROW()-ROW(PaymentSchedule3[[#Headers],[Beginning
Balance]])=1,LoanAmount,INDEX(PaymentSchedule3[Ending
Balance],ROW()-ROW(PaymentSchedule3[[#Headers],[Beginning
Balance]])-1)),"")</f>
        <v>18873.394982747392</v>
      </c>
      <c r="E24" s="29">
        <f ca="1">IF(PaymentSchedule3[[#This Row],[Payment Number]]&lt;&gt;"",ScheduledPayment,"")</f>
        <v>242.65518871071387</v>
      </c>
      <c r="F24"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24" s="28">
        <f ca="1">IF(PaymentSchedule3[[#This Row],[Payment Number]]&lt;&gt;"",PaymentSchedule3[[#This Row],[Total
Payment]]-PaymentSchedule3[[#This Row],[Interest]],"")</f>
        <v>116.83255549239792</v>
      </c>
      <c r="I24" s="30">
        <f ca="1">IF(PaymentSchedule3[[#This Row],[Payment Number]]&lt;&gt;"",PaymentSchedule3[[#This Row],[Beginning
Balance]]*(InterestRate/PaymentsPerYear),"")</f>
        <v>125.82263321831596</v>
      </c>
      <c r="J24" s="28">
        <f ca="1">IF(PaymentSchedule3[[#This Row],[Payment Number]]&lt;&gt;"",IF(PaymentSchedule3[[#This Row],[Scheduled Payment]]+PaymentSchedule3[[#This Row],[Extra
Payment]]&lt;=PaymentSchedule3[[#This Row],[Beginning
Balance]],PaymentSchedule3[[#This Row],[Beginning
Balance]]-PaymentSchedule3[[#This Row],[Principal]],0),"")</f>
        <v>18756.562427254994</v>
      </c>
      <c r="K24" s="30">
        <f ca="1">IF(PaymentSchedule3[[#This Row],[Payment Number]]&lt;&gt;"",SUM(INDEX(PaymentSchedule3[Interest],1,1):PaymentSchedule3[[#This Row],[Interest]]),"")</f>
        <v>1425.7695030728435</v>
      </c>
    </row>
    <row r="25" spans="2:11" ht="24" customHeight="1">
      <c r="B25" s="26">
        <f ca="1">IF(LoanIsGood,IF(ROW()-ROW(PaymentSchedule3[[#Headers],[Payment Number]])&gt;ScheduledNumberOfPayments,"",ROW()-ROW(PaymentSchedule3[[#Headers],[Payment Number]])),"")</f>
        <v>12</v>
      </c>
      <c r="C25" s="27">
        <f ca="1">IF(PaymentSchedule3[[#This Row],[Payment Number]]&lt;&gt;"",EOMONTH(LoanStartDate,ROW(PaymentSchedule3[[#This Row],[Payment Number]])-ROW(PaymentSchedule3[[#Headers],[Payment Number]])-2)+DAY(LoanStartDate),"")</f>
        <v>44841</v>
      </c>
      <c r="D25" s="28">
        <f ca="1">IF(PaymentSchedule3[[#This Row],[Payment Number]]&lt;&gt;"",IF(ROW()-ROW(PaymentSchedule3[[#Headers],[Beginning
Balance]])=1,LoanAmount,INDEX(PaymentSchedule3[Ending
Balance],ROW()-ROW(PaymentSchedule3[[#Headers],[Beginning
Balance]])-1)),"")</f>
        <v>18756.562427254994</v>
      </c>
      <c r="E25" s="29">
        <f ca="1">IF(PaymentSchedule3[[#This Row],[Payment Number]]&lt;&gt;"",ScheduledPayment,"")</f>
        <v>242.65518871071387</v>
      </c>
      <c r="F25"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25" s="28">
        <f ca="1">IF(PaymentSchedule3[[#This Row],[Payment Number]]&lt;&gt;"",PaymentSchedule3[[#This Row],[Total
Payment]]-PaymentSchedule3[[#This Row],[Interest]],"")</f>
        <v>117.61143919568057</v>
      </c>
      <c r="I25" s="30">
        <f ca="1">IF(PaymentSchedule3[[#This Row],[Payment Number]]&lt;&gt;"",PaymentSchedule3[[#This Row],[Beginning
Balance]]*(InterestRate/PaymentsPerYear),"")</f>
        <v>125.0437495150333</v>
      </c>
      <c r="J25" s="28">
        <f ca="1">IF(PaymentSchedule3[[#This Row],[Payment Number]]&lt;&gt;"",IF(PaymentSchedule3[[#This Row],[Scheduled Payment]]+PaymentSchedule3[[#This Row],[Extra
Payment]]&lt;=PaymentSchedule3[[#This Row],[Beginning
Balance]],PaymentSchedule3[[#This Row],[Beginning
Balance]]-PaymentSchedule3[[#This Row],[Principal]],0),"")</f>
        <v>18638.950988059314</v>
      </c>
      <c r="K25" s="30">
        <f ca="1">IF(PaymentSchedule3[[#This Row],[Payment Number]]&lt;&gt;"",SUM(INDEX(PaymentSchedule3[Interest],1,1):PaymentSchedule3[[#This Row],[Interest]]),"")</f>
        <v>1550.8132525878768</v>
      </c>
    </row>
    <row r="26" spans="2:11" ht="24" customHeight="1">
      <c r="B26" s="26">
        <f ca="1">IF(LoanIsGood,IF(ROW()-ROW(PaymentSchedule3[[#Headers],[Payment Number]])&gt;ScheduledNumberOfPayments,"",ROW()-ROW(PaymentSchedule3[[#Headers],[Payment Number]])),"")</f>
        <v>13</v>
      </c>
      <c r="C26" s="27">
        <f ca="1">IF(PaymentSchedule3[[#This Row],[Payment Number]]&lt;&gt;"",EOMONTH(LoanStartDate,ROW(PaymentSchedule3[[#This Row],[Payment Number]])-ROW(PaymentSchedule3[[#Headers],[Payment Number]])-2)+DAY(LoanStartDate),"")</f>
        <v>44872</v>
      </c>
      <c r="D26" s="28">
        <f ca="1">IF(PaymentSchedule3[[#This Row],[Payment Number]]&lt;&gt;"",IF(ROW()-ROW(PaymentSchedule3[[#Headers],[Beginning
Balance]])=1,LoanAmount,INDEX(PaymentSchedule3[Ending
Balance],ROW()-ROW(PaymentSchedule3[[#Headers],[Beginning
Balance]])-1)),"")</f>
        <v>18638.950988059314</v>
      </c>
      <c r="E26" s="29">
        <f ca="1">IF(PaymentSchedule3[[#This Row],[Payment Number]]&lt;&gt;"",ScheduledPayment,"")</f>
        <v>242.65518871071387</v>
      </c>
      <c r="F26"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26" s="28">
        <f ca="1">IF(PaymentSchedule3[[#This Row],[Payment Number]]&lt;&gt;"",PaymentSchedule3[[#This Row],[Total
Payment]]-PaymentSchedule3[[#This Row],[Interest]],"")</f>
        <v>118.39551545698511</v>
      </c>
      <c r="I26" s="30">
        <f ca="1">IF(PaymentSchedule3[[#This Row],[Payment Number]]&lt;&gt;"",PaymentSchedule3[[#This Row],[Beginning
Balance]]*(InterestRate/PaymentsPerYear),"")</f>
        <v>124.25967325372876</v>
      </c>
      <c r="J26" s="28">
        <f ca="1">IF(PaymentSchedule3[[#This Row],[Payment Number]]&lt;&gt;"",IF(PaymentSchedule3[[#This Row],[Scheduled Payment]]+PaymentSchedule3[[#This Row],[Extra
Payment]]&lt;=PaymentSchedule3[[#This Row],[Beginning
Balance]],PaymentSchedule3[[#This Row],[Beginning
Balance]]-PaymentSchedule3[[#This Row],[Principal]],0),"")</f>
        <v>18520.555472602329</v>
      </c>
      <c r="K26" s="30">
        <f ca="1">IF(PaymentSchedule3[[#This Row],[Payment Number]]&lt;&gt;"",SUM(INDEX(PaymentSchedule3[Interest],1,1):PaymentSchedule3[[#This Row],[Interest]]),"")</f>
        <v>1675.0729258416056</v>
      </c>
    </row>
    <row r="27" spans="2:11" ht="24" customHeight="1">
      <c r="B27" s="26">
        <f ca="1">IF(LoanIsGood,IF(ROW()-ROW(PaymentSchedule3[[#Headers],[Payment Number]])&gt;ScheduledNumberOfPayments,"",ROW()-ROW(PaymentSchedule3[[#Headers],[Payment Number]])),"")</f>
        <v>14</v>
      </c>
      <c r="C27" s="27">
        <f ca="1">IF(PaymentSchedule3[[#This Row],[Payment Number]]&lt;&gt;"",EOMONTH(LoanStartDate,ROW(PaymentSchedule3[[#This Row],[Payment Number]])-ROW(PaymentSchedule3[[#Headers],[Payment Number]])-2)+DAY(LoanStartDate),"")</f>
        <v>44902</v>
      </c>
      <c r="D27" s="28">
        <f ca="1">IF(PaymentSchedule3[[#This Row],[Payment Number]]&lt;&gt;"",IF(ROW()-ROW(PaymentSchedule3[[#Headers],[Beginning
Balance]])=1,LoanAmount,INDEX(PaymentSchedule3[Ending
Balance],ROW()-ROW(PaymentSchedule3[[#Headers],[Beginning
Balance]])-1)),"")</f>
        <v>18520.555472602329</v>
      </c>
      <c r="E27" s="29">
        <f ca="1">IF(PaymentSchedule3[[#This Row],[Payment Number]]&lt;&gt;"",ScheduledPayment,"")</f>
        <v>242.65518871071387</v>
      </c>
      <c r="F27"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27" s="28">
        <f ca="1">IF(PaymentSchedule3[[#This Row],[Payment Number]]&lt;&gt;"",PaymentSchedule3[[#This Row],[Total
Payment]]-PaymentSchedule3[[#This Row],[Interest]],"")</f>
        <v>119.18481889336501</v>
      </c>
      <c r="I27" s="30">
        <f ca="1">IF(PaymentSchedule3[[#This Row],[Payment Number]]&lt;&gt;"",PaymentSchedule3[[#This Row],[Beginning
Balance]]*(InterestRate/PaymentsPerYear),"")</f>
        <v>123.47036981734887</v>
      </c>
      <c r="J27" s="28">
        <f ca="1">IF(PaymentSchedule3[[#This Row],[Payment Number]]&lt;&gt;"",IF(PaymentSchedule3[[#This Row],[Scheduled Payment]]+PaymentSchedule3[[#This Row],[Extra
Payment]]&lt;=PaymentSchedule3[[#This Row],[Beginning
Balance]],PaymentSchedule3[[#This Row],[Beginning
Balance]]-PaymentSchedule3[[#This Row],[Principal]],0),"")</f>
        <v>18401.370653708964</v>
      </c>
      <c r="K27" s="30">
        <f ca="1">IF(PaymentSchedule3[[#This Row],[Payment Number]]&lt;&gt;"",SUM(INDEX(PaymentSchedule3[Interest],1,1):PaymentSchedule3[[#This Row],[Interest]]),"")</f>
        <v>1798.5432956589545</v>
      </c>
    </row>
    <row r="28" spans="2:11" ht="24" customHeight="1">
      <c r="B28" s="26">
        <f ca="1">IF(LoanIsGood,IF(ROW()-ROW(PaymentSchedule3[[#Headers],[Payment Number]])&gt;ScheduledNumberOfPayments,"",ROW()-ROW(PaymentSchedule3[[#Headers],[Payment Number]])),"")</f>
        <v>15</v>
      </c>
      <c r="C28" s="27">
        <f ca="1">IF(PaymentSchedule3[[#This Row],[Payment Number]]&lt;&gt;"",EOMONTH(LoanStartDate,ROW(PaymentSchedule3[[#This Row],[Payment Number]])-ROW(PaymentSchedule3[[#Headers],[Payment Number]])-2)+DAY(LoanStartDate),"")</f>
        <v>44933</v>
      </c>
      <c r="D28" s="28">
        <f ca="1">IF(PaymentSchedule3[[#This Row],[Payment Number]]&lt;&gt;"",IF(ROW()-ROW(PaymentSchedule3[[#Headers],[Beginning
Balance]])=1,LoanAmount,INDEX(PaymentSchedule3[Ending
Balance],ROW()-ROW(PaymentSchedule3[[#Headers],[Beginning
Balance]])-1)),"")</f>
        <v>18401.370653708964</v>
      </c>
      <c r="E28" s="29">
        <f ca="1">IF(PaymentSchedule3[[#This Row],[Payment Number]]&lt;&gt;"",ScheduledPayment,"")</f>
        <v>242.65518871071387</v>
      </c>
      <c r="F28"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28" s="28">
        <f ca="1">IF(PaymentSchedule3[[#This Row],[Payment Number]]&lt;&gt;"",PaymentSchedule3[[#This Row],[Total
Payment]]-PaymentSchedule3[[#This Row],[Interest]],"")</f>
        <v>119.97938435265411</v>
      </c>
      <c r="I28" s="30">
        <f ca="1">IF(PaymentSchedule3[[#This Row],[Payment Number]]&lt;&gt;"",PaymentSchedule3[[#This Row],[Beginning
Balance]]*(InterestRate/PaymentsPerYear),"")</f>
        <v>122.67580435805976</v>
      </c>
      <c r="J28" s="28">
        <f ca="1">IF(PaymentSchedule3[[#This Row],[Payment Number]]&lt;&gt;"",IF(PaymentSchedule3[[#This Row],[Scheduled Payment]]+PaymentSchedule3[[#This Row],[Extra
Payment]]&lt;=PaymentSchedule3[[#This Row],[Beginning
Balance]],PaymentSchedule3[[#This Row],[Beginning
Balance]]-PaymentSchedule3[[#This Row],[Principal]],0),"")</f>
        <v>18281.391269356311</v>
      </c>
      <c r="K28" s="30">
        <f ca="1">IF(PaymentSchedule3[[#This Row],[Payment Number]]&lt;&gt;"",SUM(INDEX(PaymentSchedule3[Interest],1,1):PaymentSchedule3[[#This Row],[Interest]]),"")</f>
        <v>1921.2191000170144</v>
      </c>
    </row>
    <row r="29" spans="2:11" ht="24" customHeight="1">
      <c r="B29" s="26">
        <f ca="1">IF(LoanIsGood,IF(ROW()-ROW(PaymentSchedule3[[#Headers],[Payment Number]])&gt;ScheduledNumberOfPayments,"",ROW()-ROW(PaymentSchedule3[[#Headers],[Payment Number]])),"")</f>
        <v>16</v>
      </c>
      <c r="C29" s="27">
        <f ca="1">IF(PaymentSchedule3[[#This Row],[Payment Number]]&lt;&gt;"",EOMONTH(LoanStartDate,ROW(PaymentSchedule3[[#This Row],[Payment Number]])-ROW(PaymentSchedule3[[#Headers],[Payment Number]])-2)+DAY(LoanStartDate),"")</f>
        <v>44964</v>
      </c>
      <c r="D29" s="28">
        <f ca="1">IF(PaymentSchedule3[[#This Row],[Payment Number]]&lt;&gt;"",IF(ROW()-ROW(PaymentSchedule3[[#Headers],[Beginning
Balance]])=1,LoanAmount,INDEX(PaymentSchedule3[Ending
Balance],ROW()-ROW(PaymentSchedule3[[#Headers],[Beginning
Balance]])-1)),"")</f>
        <v>18281.391269356311</v>
      </c>
      <c r="E29" s="29">
        <f ca="1">IF(PaymentSchedule3[[#This Row],[Payment Number]]&lt;&gt;"",ScheduledPayment,"")</f>
        <v>242.65518871071387</v>
      </c>
      <c r="F29"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29" s="28">
        <f ca="1">IF(PaymentSchedule3[[#This Row],[Payment Number]]&lt;&gt;"",PaymentSchedule3[[#This Row],[Total
Payment]]-PaymentSchedule3[[#This Row],[Interest]],"")</f>
        <v>120.77924691500513</v>
      </c>
      <c r="I29" s="30">
        <f ca="1">IF(PaymentSchedule3[[#This Row],[Payment Number]]&lt;&gt;"",PaymentSchedule3[[#This Row],[Beginning
Balance]]*(InterestRate/PaymentsPerYear),"")</f>
        <v>121.87594179570874</v>
      </c>
      <c r="J29" s="28">
        <f ca="1">IF(PaymentSchedule3[[#This Row],[Payment Number]]&lt;&gt;"",IF(PaymentSchedule3[[#This Row],[Scheduled Payment]]+PaymentSchedule3[[#This Row],[Extra
Payment]]&lt;=PaymentSchedule3[[#This Row],[Beginning
Balance]],PaymentSchedule3[[#This Row],[Beginning
Balance]]-PaymentSchedule3[[#This Row],[Principal]],0),"")</f>
        <v>18160.612022441306</v>
      </c>
      <c r="K29" s="30">
        <f ca="1">IF(PaymentSchedule3[[#This Row],[Payment Number]]&lt;&gt;"",SUM(INDEX(PaymentSchedule3[Interest],1,1):PaymentSchedule3[[#This Row],[Interest]]),"")</f>
        <v>2043.0950418127231</v>
      </c>
    </row>
    <row r="30" spans="2:11" ht="24" customHeight="1">
      <c r="B30" s="26">
        <f ca="1">IF(LoanIsGood,IF(ROW()-ROW(PaymentSchedule3[[#Headers],[Payment Number]])&gt;ScheduledNumberOfPayments,"",ROW()-ROW(PaymentSchedule3[[#Headers],[Payment Number]])),"")</f>
        <v>17</v>
      </c>
      <c r="C30" s="27">
        <f ca="1">IF(PaymentSchedule3[[#This Row],[Payment Number]]&lt;&gt;"",EOMONTH(LoanStartDate,ROW(PaymentSchedule3[[#This Row],[Payment Number]])-ROW(PaymentSchedule3[[#Headers],[Payment Number]])-2)+DAY(LoanStartDate),"")</f>
        <v>44992</v>
      </c>
      <c r="D30" s="28">
        <f ca="1">IF(PaymentSchedule3[[#This Row],[Payment Number]]&lt;&gt;"",IF(ROW()-ROW(PaymentSchedule3[[#Headers],[Beginning
Balance]])=1,LoanAmount,INDEX(PaymentSchedule3[Ending
Balance],ROW()-ROW(PaymentSchedule3[[#Headers],[Beginning
Balance]])-1)),"")</f>
        <v>18160.612022441306</v>
      </c>
      <c r="E30" s="29">
        <f ca="1">IF(PaymentSchedule3[[#This Row],[Payment Number]]&lt;&gt;"",ScheduledPayment,"")</f>
        <v>242.65518871071387</v>
      </c>
      <c r="F30"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30" s="28">
        <f ca="1">IF(PaymentSchedule3[[#This Row],[Payment Number]]&lt;&gt;"",PaymentSchedule3[[#This Row],[Total
Payment]]-PaymentSchedule3[[#This Row],[Interest]],"")</f>
        <v>121.58444189443848</v>
      </c>
      <c r="I30" s="30">
        <f ca="1">IF(PaymentSchedule3[[#This Row],[Payment Number]]&lt;&gt;"",PaymentSchedule3[[#This Row],[Beginning
Balance]]*(InterestRate/PaymentsPerYear),"")</f>
        <v>121.07074681627539</v>
      </c>
      <c r="J30" s="28">
        <f ca="1">IF(PaymentSchedule3[[#This Row],[Payment Number]]&lt;&gt;"",IF(PaymentSchedule3[[#This Row],[Scheduled Payment]]+PaymentSchedule3[[#This Row],[Extra
Payment]]&lt;=PaymentSchedule3[[#This Row],[Beginning
Balance]],PaymentSchedule3[[#This Row],[Beginning
Balance]]-PaymentSchedule3[[#This Row],[Principal]],0),"")</f>
        <v>18039.027580546866</v>
      </c>
      <c r="K30" s="30">
        <f ca="1">IF(PaymentSchedule3[[#This Row],[Payment Number]]&lt;&gt;"",SUM(INDEX(PaymentSchedule3[Interest],1,1):PaymentSchedule3[[#This Row],[Interest]]),"")</f>
        <v>2164.1657886289986</v>
      </c>
    </row>
    <row r="31" spans="2:11" ht="24" customHeight="1">
      <c r="B31" s="26">
        <f ca="1">IF(LoanIsGood,IF(ROW()-ROW(PaymentSchedule3[[#Headers],[Payment Number]])&gt;ScheduledNumberOfPayments,"",ROW()-ROW(PaymentSchedule3[[#Headers],[Payment Number]])),"")</f>
        <v>18</v>
      </c>
      <c r="C31" s="27">
        <f ca="1">IF(PaymentSchedule3[[#This Row],[Payment Number]]&lt;&gt;"",EOMONTH(LoanStartDate,ROW(PaymentSchedule3[[#This Row],[Payment Number]])-ROW(PaymentSchedule3[[#Headers],[Payment Number]])-2)+DAY(LoanStartDate),"")</f>
        <v>45023</v>
      </c>
      <c r="D31" s="28">
        <f ca="1">IF(PaymentSchedule3[[#This Row],[Payment Number]]&lt;&gt;"",IF(ROW()-ROW(PaymentSchedule3[[#Headers],[Beginning
Balance]])=1,LoanAmount,INDEX(PaymentSchedule3[Ending
Balance],ROW()-ROW(PaymentSchedule3[[#Headers],[Beginning
Balance]])-1)),"")</f>
        <v>18039.027580546866</v>
      </c>
      <c r="E31" s="29">
        <f ca="1">IF(PaymentSchedule3[[#This Row],[Payment Number]]&lt;&gt;"",ScheduledPayment,"")</f>
        <v>242.65518871071387</v>
      </c>
      <c r="F31"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31" s="28">
        <f ca="1">IF(PaymentSchedule3[[#This Row],[Payment Number]]&lt;&gt;"",PaymentSchedule3[[#This Row],[Total
Payment]]-PaymentSchedule3[[#This Row],[Interest]],"")</f>
        <v>122.39500484040143</v>
      </c>
      <c r="I31" s="30">
        <f ca="1">IF(PaymentSchedule3[[#This Row],[Payment Number]]&lt;&gt;"",PaymentSchedule3[[#This Row],[Beginning
Balance]]*(InterestRate/PaymentsPerYear),"")</f>
        <v>120.26018387031245</v>
      </c>
      <c r="J31" s="28">
        <f ca="1">IF(PaymentSchedule3[[#This Row],[Payment Number]]&lt;&gt;"",IF(PaymentSchedule3[[#This Row],[Scheduled Payment]]+PaymentSchedule3[[#This Row],[Extra
Payment]]&lt;=PaymentSchedule3[[#This Row],[Beginning
Balance]],PaymentSchedule3[[#This Row],[Beginning
Balance]]-PaymentSchedule3[[#This Row],[Principal]],0),"")</f>
        <v>17916.632575706466</v>
      </c>
      <c r="K31" s="30">
        <f ca="1">IF(PaymentSchedule3[[#This Row],[Payment Number]]&lt;&gt;"",SUM(INDEX(PaymentSchedule3[Interest],1,1):PaymentSchedule3[[#This Row],[Interest]]),"")</f>
        <v>2284.4259724993112</v>
      </c>
    </row>
    <row r="32" spans="2:11" ht="24" customHeight="1">
      <c r="B32" s="26">
        <f ca="1">IF(LoanIsGood,IF(ROW()-ROW(PaymentSchedule3[[#Headers],[Payment Number]])&gt;ScheduledNumberOfPayments,"",ROW()-ROW(PaymentSchedule3[[#Headers],[Payment Number]])),"")</f>
        <v>19</v>
      </c>
      <c r="C32" s="27">
        <f ca="1">IF(PaymentSchedule3[[#This Row],[Payment Number]]&lt;&gt;"",EOMONTH(LoanStartDate,ROW(PaymentSchedule3[[#This Row],[Payment Number]])-ROW(PaymentSchedule3[[#Headers],[Payment Number]])-2)+DAY(LoanStartDate),"")</f>
        <v>45053</v>
      </c>
      <c r="D32" s="28">
        <f ca="1">IF(PaymentSchedule3[[#This Row],[Payment Number]]&lt;&gt;"",IF(ROW()-ROW(PaymentSchedule3[[#Headers],[Beginning
Balance]])=1,LoanAmount,INDEX(PaymentSchedule3[Ending
Balance],ROW()-ROW(PaymentSchedule3[[#Headers],[Beginning
Balance]])-1)),"")</f>
        <v>17916.632575706466</v>
      </c>
      <c r="E32" s="29">
        <f ca="1">IF(PaymentSchedule3[[#This Row],[Payment Number]]&lt;&gt;"",ScheduledPayment,"")</f>
        <v>242.65518871071387</v>
      </c>
      <c r="F32"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32" s="28">
        <f ca="1">IF(PaymentSchedule3[[#This Row],[Payment Number]]&lt;&gt;"",PaymentSchedule3[[#This Row],[Total
Payment]]-PaymentSchedule3[[#This Row],[Interest]],"")</f>
        <v>123.21097153933742</v>
      </c>
      <c r="I32" s="30">
        <f ca="1">IF(PaymentSchedule3[[#This Row],[Payment Number]]&lt;&gt;"",PaymentSchedule3[[#This Row],[Beginning
Balance]]*(InterestRate/PaymentsPerYear),"")</f>
        <v>119.44421717137645</v>
      </c>
      <c r="J32" s="28">
        <f ca="1">IF(PaymentSchedule3[[#This Row],[Payment Number]]&lt;&gt;"",IF(PaymentSchedule3[[#This Row],[Scheduled Payment]]+PaymentSchedule3[[#This Row],[Extra
Payment]]&lt;=PaymentSchedule3[[#This Row],[Beginning
Balance]],PaymentSchedule3[[#This Row],[Beginning
Balance]]-PaymentSchedule3[[#This Row],[Principal]],0),"")</f>
        <v>17793.421604167128</v>
      </c>
      <c r="K32" s="30">
        <f ca="1">IF(PaymentSchedule3[[#This Row],[Payment Number]]&lt;&gt;"",SUM(INDEX(PaymentSchedule3[Interest],1,1):PaymentSchedule3[[#This Row],[Interest]]),"")</f>
        <v>2403.8701896706875</v>
      </c>
    </row>
    <row r="33" spans="2:11" ht="24" customHeight="1">
      <c r="B33" s="26">
        <f ca="1">IF(LoanIsGood,IF(ROW()-ROW(PaymentSchedule3[[#Headers],[Payment Number]])&gt;ScheduledNumberOfPayments,"",ROW()-ROW(PaymentSchedule3[[#Headers],[Payment Number]])),"")</f>
        <v>20</v>
      </c>
      <c r="C33" s="27">
        <f ca="1">IF(PaymentSchedule3[[#This Row],[Payment Number]]&lt;&gt;"",EOMONTH(LoanStartDate,ROW(PaymentSchedule3[[#This Row],[Payment Number]])-ROW(PaymentSchedule3[[#Headers],[Payment Number]])-2)+DAY(LoanStartDate),"")</f>
        <v>45084</v>
      </c>
      <c r="D33" s="28">
        <f ca="1">IF(PaymentSchedule3[[#This Row],[Payment Number]]&lt;&gt;"",IF(ROW()-ROW(PaymentSchedule3[[#Headers],[Beginning
Balance]])=1,LoanAmount,INDEX(PaymentSchedule3[Ending
Balance],ROW()-ROW(PaymentSchedule3[[#Headers],[Beginning
Balance]])-1)),"")</f>
        <v>17793.421604167128</v>
      </c>
      <c r="E33" s="29">
        <f ca="1">IF(PaymentSchedule3[[#This Row],[Payment Number]]&lt;&gt;"",ScheduledPayment,"")</f>
        <v>242.65518871071387</v>
      </c>
      <c r="F33"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33" s="28">
        <f ca="1">IF(PaymentSchedule3[[#This Row],[Payment Number]]&lt;&gt;"",PaymentSchedule3[[#This Row],[Total
Payment]]-PaymentSchedule3[[#This Row],[Interest]],"")</f>
        <v>124.03237801626635</v>
      </c>
      <c r="I33" s="30">
        <f ca="1">IF(PaymentSchedule3[[#This Row],[Payment Number]]&lt;&gt;"",PaymentSchedule3[[#This Row],[Beginning
Balance]]*(InterestRate/PaymentsPerYear),"")</f>
        <v>118.62281069444752</v>
      </c>
      <c r="J33" s="28">
        <f ca="1">IF(PaymentSchedule3[[#This Row],[Payment Number]]&lt;&gt;"",IF(PaymentSchedule3[[#This Row],[Scheduled Payment]]+PaymentSchedule3[[#This Row],[Extra
Payment]]&lt;=PaymentSchedule3[[#This Row],[Beginning
Balance]],PaymentSchedule3[[#This Row],[Beginning
Balance]]-PaymentSchedule3[[#This Row],[Principal]],0),"")</f>
        <v>17669.389226150863</v>
      </c>
      <c r="K33" s="30">
        <f ca="1">IF(PaymentSchedule3[[#This Row],[Payment Number]]&lt;&gt;"",SUM(INDEX(PaymentSchedule3[Interest],1,1):PaymentSchedule3[[#This Row],[Interest]]),"")</f>
        <v>2522.4930003651352</v>
      </c>
    </row>
    <row r="34" spans="2:11" ht="24" customHeight="1">
      <c r="B34" s="26">
        <f ca="1">IF(LoanIsGood,IF(ROW()-ROW(PaymentSchedule3[[#Headers],[Payment Number]])&gt;ScheduledNumberOfPayments,"",ROW()-ROW(PaymentSchedule3[[#Headers],[Payment Number]])),"")</f>
        <v>21</v>
      </c>
      <c r="C34" s="27">
        <f ca="1">IF(PaymentSchedule3[[#This Row],[Payment Number]]&lt;&gt;"",EOMONTH(LoanStartDate,ROW(PaymentSchedule3[[#This Row],[Payment Number]])-ROW(PaymentSchedule3[[#Headers],[Payment Number]])-2)+DAY(LoanStartDate),"")</f>
        <v>45114</v>
      </c>
      <c r="D34" s="28">
        <f ca="1">IF(PaymentSchedule3[[#This Row],[Payment Number]]&lt;&gt;"",IF(ROW()-ROW(PaymentSchedule3[[#Headers],[Beginning
Balance]])=1,LoanAmount,INDEX(PaymentSchedule3[Ending
Balance],ROW()-ROW(PaymentSchedule3[[#Headers],[Beginning
Balance]])-1)),"")</f>
        <v>17669.389226150863</v>
      </c>
      <c r="E34" s="29">
        <f ca="1">IF(PaymentSchedule3[[#This Row],[Payment Number]]&lt;&gt;"",ScheduledPayment,"")</f>
        <v>242.65518871071387</v>
      </c>
      <c r="F34"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34" s="28">
        <f ca="1">IF(PaymentSchedule3[[#This Row],[Payment Number]]&lt;&gt;"",PaymentSchedule3[[#This Row],[Total
Payment]]-PaymentSchedule3[[#This Row],[Interest]],"")</f>
        <v>124.85926053637478</v>
      </c>
      <c r="I34" s="30">
        <f ca="1">IF(PaymentSchedule3[[#This Row],[Payment Number]]&lt;&gt;"",PaymentSchedule3[[#This Row],[Beginning
Balance]]*(InterestRate/PaymentsPerYear),"")</f>
        <v>117.7959281743391</v>
      </c>
      <c r="J34" s="28">
        <f ca="1">IF(PaymentSchedule3[[#This Row],[Payment Number]]&lt;&gt;"",IF(PaymentSchedule3[[#This Row],[Scheduled Payment]]+PaymentSchedule3[[#This Row],[Extra
Payment]]&lt;=PaymentSchedule3[[#This Row],[Beginning
Balance]],PaymentSchedule3[[#This Row],[Beginning
Balance]]-PaymentSchedule3[[#This Row],[Principal]],0),"")</f>
        <v>17544.529965614489</v>
      </c>
      <c r="K34" s="30">
        <f ca="1">IF(PaymentSchedule3[[#This Row],[Payment Number]]&lt;&gt;"",SUM(INDEX(PaymentSchedule3[Interest],1,1):PaymentSchedule3[[#This Row],[Interest]]),"")</f>
        <v>2640.2889285394745</v>
      </c>
    </row>
    <row r="35" spans="2:11" ht="24" customHeight="1">
      <c r="B35" s="26">
        <f ca="1">IF(LoanIsGood,IF(ROW()-ROW(PaymentSchedule3[[#Headers],[Payment Number]])&gt;ScheduledNumberOfPayments,"",ROW()-ROW(PaymentSchedule3[[#Headers],[Payment Number]])),"")</f>
        <v>22</v>
      </c>
      <c r="C35" s="27">
        <f ca="1">IF(PaymentSchedule3[[#This Row],[Payment Number]]&lt;&gt;"",EOMONTH(LoanStartDate,ROW(PaymentSchedule3[[#This Row],[Payment Number]])-ROW(PaymentSchedule3[[#Headers],[Payment Number]])-2)+DAY(LoanStartDate),"")</f>
        <v>45145</v>
      </c>
      <c r="D35" s="28">
        <f ca="1">IF(PaymentSchedule3[[#This Row],[Payment Number]]&lt;&gt;"",IF(ROW()-ROW(PaymentSchedule3[[#Headers],[Beginning
Balance]])=1,LoanAmount,INDEX(PaymentSchedule3[Ending
Balance],ROW()-ROW(PaymentSchedule3[[#Headers],[Beginning
Balance]])-1)),"")</f>
        <v>17544.529965614489</v>
      </c>
      <c r="E35" s="29">
        <f ca="1">IF(PaymentSchedule3[[#This Row],[Payment Number]]&lt;&gt;"",ScheduledPayment,"")</f>
        <v>242.65518871071387</v>
      </c>
      <c r="F35"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35" s="28">
        <f ca="1">IF(PaymentSchedule3[[#This Row],[Payment Number]]&lt;&gt;"",PaymentSchedule3[[#This Row],[Total
Payment]]-PaymentSchedule3[[#This Row],[Interest]],"")</f>
        <v>125.69165560661727</v>
      </c>
      <c r="I35" s="30">
        <f ca="1">IF(PaymentSchedule3[[#This Row],[Payment Number]]&lt;&gt;"",PaymentSchedule3[[#This Row],[Beginning
Balance]]*(InterestRate/PaymentsPerYear),"")</f>
        <v>116.9635331040966</v>
      </c>
      <c r="J35" s="28">
        <f ca="1">IF(PaymentSchedule3[[#This Row],[Payment Number]]&lt;&gt;"",IF(PaymentSchedule3[[#This Row],[Scheduled Payment]]+PaymentSchedule3[[#This Row],[Extra
Payment]]&lt;=PaymentSchedule3[[#This Row],[Beginning
Balance]],PaymentSchedule3[[#This Row],[Beginning
Balance]]-PaymentSchedule3[[#This Row],[Principal]],0),"")</f>
        <v>17418.838310007872</v>
      </c>
      <c r="K35" s="30">
        <f ca="1">IF(PaymentSchedule3[[#This Row],[Payment Number]]&lt;&gt;"",SUM(INDEX(PaymentSchedule3[Interest],1,1):PaymentSchedule3[[#This Row],[Interest]]),"")</f>
        <v>2757.2524616435712</v>
      </c>
    </row>
    <row r="36" spans="2:11" ht="24" customHeight="1">
      <c r="B36" s="26">
        <f ca="1">IF(LoanIsGood,IF(ROW()-ROW(PaymentSchedule3[[#Headers],[Payment Number]])&gt;ScheduledNumberOfPayments,"",ROW()-ROW(PaymentSchedule3[[#Headers],[Payment Number]])),"")</f>
        <v>23</v>
      </c>
      <c r="C36" s="27">
        <f ca="1">IF(PaymentSchedule3[[#This Row],[Payment Number]]&lt;&gt;"",EOMONTH(LoanStartDate,ROW(PaymentSchedule3[[#This Row],[Payment Number]])-ROW(PaymentSchedule3[[#Headers],[Payment Number]])-2)+DAY(LoanStartDate),"")</f>
        <v>45176</v>
      </c>
      <c r="D36" s="28">
        <f ca="1">IF(PaymentSchedule3[[#This Row],[Payment Number]]&lt;&gt;"",IF(ROW()-ROW(PaymentSchedule3[[#Headers],[Beginning
Balance]])=1,LoanAmount,INDEX(PaymentSchedule3[Ending
Balance],ROW()-ROW(PaymentSchedule3[[#Headers],[Beginning
Balance]])-1)),"")</f>
        <v>17418.838310007872</v>
      </c>
      <c r="E36" s="29">
        <f ca="1">IF(PaymentSchedule3[[#This Row],[Payment Number]]&lt;&gt;"",ScheduledPayment,"")</f>
        <v>242.65518871071387</v>
      </c>
      <c r="F36"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36" s="28">
        <f ca="1">IF(PaymentSchedule3[[#This Row],[Payment Number]]&lt;&gt;"",PaymentSchedule3[[#This Row],[Total
Payment]]-PaymentSchedule3[[#This Row],[Interest]],"")</f>
        <v>126.52959997732805</v>
      </c>
      <c r="I36" s="30">
        <f ca="1">IF(PaymentSchedule3[[#This Row],[Payment Number]]&lt;&gt;"",PaymentSchedule3[[#This Row],[Beginning
Balance]]*(InterestRate/PaymentsPerYear),"")</f>
        <v>116.12558873338583</v>
      </c>
      <c r="J36" s="28">
        <f ca="1">IF(PaymentSchedule3[[#This Row],[Payment Number]]&lt;&gt;"",IF(PaymentSchedule3[[#This Row],[Scheduled Payment]]+PaymentSchedule3[[#This Row],[Extra
Payment]]&lt;=PaymentSchedule3[[#This Row],[Beginning
Balance]],PaymentSchedule3[[#This Row],[Beginning
Balance]]-PaymentSchedule3[[#This Row],[Principal]],0),"")</f>
        <v>17292.308710030542</v>
      </c>
      <c r="K36" s="30">
        <f ca="1">IF(PaymentSchedule3[[#This Row],[Payment Number]]&lt;&gt;"",SUM(INDEX(PaymentSchedule3[Interest],1,1):PaymentSchedule3[[#This Row],[Interest]]),"")</f>
        <v>2873.3780503769572</v>
      </c>
    </row>
    <row r="37" spans="2:11" ht="24" customHeight="1">
      <c r="B37" s="26">
        <f ca="1">IF(LoanIsGood,IF(ROW()-ROW(PaymentSchedule3[[#Headers],[Payment Number]])&gt;ScheduledNumberOfPayments,"",ROW()-ROW(PaymentSchedule3[[#Headers],[Payment Number]])),"")</f>
        <v>24</v>
      </c>
      <c r="C37" s="27">
        <f ca="1">IF(PaymentSchedule3[[#This Row],[Payment Number]]&lt;&gt;"",EOMONTH(LoanStartDate,ROW(PaymentSchedule3[[#This Row],[Payment Number]])-ROW(PaymentSchedule3[[#Headers],[Payment Number]])-2)+DAY(LoanStartDate),"")</f>
        <v>45206</v>
      </c>
      <c r="D37" s="28">
        <f ca="1">IF(PaymentSchedule3[[#This Row],[Payment Number]]&lt;&gt;"",IF(ROW()-ROW(PaymentSchedule3[[#Headers],[Beginning
Balance]])=1,LoanAmount,INDEX(PaymentSchedule3[Ending
Balance],ROW()-ROW(PaymentSchedule3[[#Headers],[Beginning
Balance]])-1)),"")</f>
        <v>17292.308710030542</v>
      </c>
      <c r="E37" s="29">
        <f ca="1">IF(PaymentSchedule3[[#This Row],[Payment Number]]&lt;&gt;"",ScheduledPayment,"")</f>
        <v>242.65518871071387</v>
      </c>
      <c r="F37"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37" s="28">
        <f ca="1">IF(PaymentSchedule3[[#This Row],[Payment Number]]&lt;&gt;"",PaymentSchedule3[[#This Row],[Total
Payment]]-PaymentSchedule3[[#This Row],[Interest]],"")</f>
        <v>127.37313064384358</v>
      </c>
      <c r="I37" s="30">
        <f ca="1">IF(PaymentSchedule3[[#This Row],[Payment Number]]&lt;&gt;"",PaymentSchedule3[[#This Row],[Beginning
Balance]]*(InterestRate/PaymentsPerYear),"")</f>
        <v>115.28205806687029</v>
      </c>
      <c r="J37" s="28">
        <f ca="1">IF(PaymentSchedule3[[#This Row],[Payment Number]]&lt;&gt;"",IF(PaymentSchedule3[[#This Row],[Scheduled Payment]]+PaymentSchedule3[[#This Row],[Extra
Payment]]&lt;=PaymentSchedule3[[#This Row],[Beginning
Balance]],PaymentSchedule3[[#This Row],[Beginning
Balance]]-PaymentSchedule3[[#This Row],[Principal]],0),"")</f>
        <v>17164.9355793867</v>
      </c>
      <c r="K37" s="30">
        <f ca="1">IF(PaymentSchedule3[[#This Row],[Payment Number]]&lt;&gt;"",SUM(INDEX(PaymentSchedule3[Interest],1,1):PaymentSchedule3[[#This Row],[Interest]]),"")</f>
        <v>2988.6601084438275</v>
      </c>
    </row>
    <row r="38" spans="2:11" ht="24" customHeight="1">
      <c r="B38" s="26">
        <f ca="1">IF(LoanIsGood,IF(ROW()-ROW(PaymentSchedule3[[#Headers],[Payment Number]])&gt;ScheduledNumberOfPayments,"",ROW()-ROW(PaymentSchedule3[[#Headers],[Payment Number]])),"")</f>
        <v>25</v>
      </c>
      <c r="C38" s="27">
        <f ca="1">IF(PaymentSchedule3[[#This Row],[Payment Number]]&lt;&gt;"",EOMONTH(LoanStartDate,ROW(PaymentSchedule3[[#This Row],[Payment Number]])-ROW(PaymentSchedule3[[#Headers],[Payment Number]])-2)+DAY(LoanStartDate),"")</f>
        <v>45237</v>
      </c>
      <c r="D38" s="28">
        <f ca="1">IF(PaymentSchedule3[[#This Row],[Payment Number]]&lt;&gt;"",IF(ROW()-ROW(PaymentSchedule3[[#Headers],[Beginning
Balance]])=1,LoanAmount,INDEX(PaymentSchedule3[Ending
Balance],ROW()-ROW(PaymentSchedule3[[#Headers],[Beginning
Balance]])-1)),"")</f>
        <v>17164.9355793867</v>
      </c>
      <c r="E38" s="29">
        <f ca="1">IF(PaymentSchedule3[[#This Row],[Payment Number]]&lt;&gt;"",ScheduledPayment,"")</f>
        <v>242.65518871071387</v>
      </c>
      <c r="F38"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8"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38" s="28">
        <f ca="1">IF(PaymentSchedule3[[#This Row],[Payment Number]]&lt;&gt;"",PaymentSchedule3[[#This Row],[Total
Payment]]-PaymentSchedule3[[#This Row],[Interest]],"")</f>
        <v>128.22228484813587</v>
      </c>
      <c r="I38" s="30">
        <f ca="1">IF(PaymentSchedule3[[#This Row],[Payment Number]]&lt;&gt;"",PaymentSchedule3[[#This Row],[Beginning
Balance]]*(InterestRate/PaymentsPerYear),"")</f>
        <v>114.432903862578</v>
      </c>
      <c r="J38" s="28">
        <f ca="1">IF(PaymentSchedule3[[#This Row],[Payment Number]]&lt;&gt;"",IF(PaymentSchedule3[[#This Row],[Scheduled Payment]]+PaymentSchedule3[[#This Row],[Extra
Payment]]&lt;=PaymentSchedule3[[#This Row],[Beginning
Balance]],PaymentSchedule3[[#This Row],[Beginning
Balance]]-PaymentSchedule3[[#This Row],[Principal]],0),"")</f>
        <v>17036.713294538564</v>
      </c>
      <c r="K38" s="30">
        <f ca="1">IF(PaymentSchedule3[[#This Row],[Payment Number]]&lt;&gt;"",SUM(INDEX(PaymentSchedule3[Interest],1,1):PaymentSchedule3[[#This Row],[Interest]]),"")</f>
        <v>3103.0930123064054</v>
      </c>
    </row>
    <row r="39" spans="2:11" ht="24" customHeight="1">
      <c r="B39" s="26">
        <f ca="1">IF(LoanIsGood,IF(ROW()-ROW(PaymentSchedule3[[#Headers],[Payment Number]])&gt;ScheduledNumberOfPayments,"",ROW()-ROW(PaymentSchedule3[[#Headers],[Payment Number]])),"")</f>
        <v>26</v>
      </c>
      <c r="C39" s="27">
        <f ca="1">IF(PaymentSchedule3[[#This Row],[Payment Number]]&lt;&gt;"",EOMONTH(LoanStartDate,ROW(PaymentSchedule3[[#This Row],[Payment Number]])-ROW(PaymentSchedule3[[#Headers],[Payment Number]])-2)+DAY(LoanStartDate),"")</f>
        <v>45267</v>
      </c>
      <c r="D39" s="28">
        <f ca="1">IF(PaymentSchedule3[[#This Row],[Payment Number]]&lt;&gt;"",IF(ROW()-ROW(PaymentSchedule3[[#Headers],[Beginning
Balance]])=1,LoanAmount,INDEX(PaymentSchedule3[Ending
Balance],ROW()-ROW(PaymentSchedule3[[#Headers],[Beginning
Balance]])-1)),"")</f>
        <v>17036.713294538564</v>
      </c>
      <c r="E39" s="29">
        <f ca="1">IF(PaymentSchedule3[[#This Row],[Payment Number]]&lt;&gt;"",ScheduledPayment,"")</f>
        <v>242.65518871071387</v>
      </c>
      <c r="F39"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9"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39" s="28">
        <f ca="1">IF(PaymentSchedule3[[#This Row],[Payment Number]]&lt;&gt;"",PaymentSchedule3[[#This Row],[Total
Payment]]-PaymentSchedule3[[#This Row],[Interest]],"")</f>
        <v>129.07710008045677</v>
      </c>
      <c r="I39" s="30">
        <f ca="1">IF(PaymentSchedule3[[#This Row],[Payment Number]]&lt;&gt;"",PaymentSchedule3[[#This Row],[Beginning
Balance]]*(InterestRate/PaymentsPerYear),"")</f>
        <v>113.5780886302571</v>
      </c>
      <c r="J39" s="28">
        <f ca="1">IF(PaymentSchedule3[[#This Row],[Payment Number]]&lt;&gt;"",IF(PaymentSchedule3[[#This Row],[Scheduled Payment]]+PaymentSchedule3[[#This Row],[Extra
Payment]]&lt;=PaymentSchedule3[[#This Row],[Beginning
Balance]],PaymentSchedule3[[#This Row],[Beginning
Balance]]-PaymentSchedule3[[#This Row],[Principal]],0),"")</f>
        <v>16907.636194458108</v>
      </c>
      <c r="K39" s="30">
        <f ca="1">IF(PaymentSchedule3[[#This Row],[Payment Number]]&lt;&gt;"",SUM(INDEX(PaymentSchedule3[Interest],1,1):PaymentSchedule3[[#This Row],[Interest]]),"")</f>
        <v>3216.6711009366627</v>
      </c>
    </row>
    <row r="40" spans="2:11" ht="24" customHeight="1">
      <c r="B40" s="26">
        <f ca="1">IF(LoanIsGood,IF(ROW()-ROW(PaymentSchedule3[[#Headers],[Payment Number]])&gt;ScheduledNumberOfPayments,"",ROW()-ROW(PaymentSchedule3[[#Headers],[Payment Number]])),"")</f>
        <v>27</v>
      </c>
      <c r="C40" s="27">
        <f ca="1">IF(PaymentSchedule3[[#This Row],[Payment Number]]&lt;&gt;"",EOMONTH(LoanStartDate,ROW(PaymentSchedule3[[#This Row],[Payment Number]])-ROW(PaymentSchedule3[[#Headers],[Payment Number]])-2)+DAY(LoanStartDate),"")</f>
        <v>45298</v>
      </c>
      <c r="D40" s="28">
        <f ca="1">IF(PaymentSchedule3[[#This Row],[Payment Number]]&lt;&gt;"",IF(ROW()-ROW(PaymentSchedule3[[#Headers],[Beginning
Balance]])=1,LoanAmount,INDEX(PaymentSchedule3[Ending
Balance],ROW()-ROW(PaymentSchedule3[[#Headers],[Beginning
Balance]])-1)),"")</f>
        <v>16907.636194458108</v>
      </c>
      <c r="E40" s="29">
        <f ca="1">IF(PaymentSchedule3[[#This Row],[Payment Number]]&lt;&gt;"",ScheduledPayment,"")</f>
        <v>242.65518871071387</v>
      </c>
      <c r="F40"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0"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40" s="28">
        <f ca="1">IF(PaymentSchedule3[[#This Row],[Payment Number]]&lt;&gt;"",PaymentSchedule3[[#This Row],[Total
Payment]]-PaymentSchedule3[[#This Row],[Interest]],"")</f>
        <v>129.93761408099314</v>
      </c>
      <c r="I40" s="30">
        <f ca="1">IF(PaymentSchedule3[[#This Row],[Payment Number]]&lt;&gt;"",PaymentSchedule3[[#This Row],[Beginning
Balance]]*(InterestRate/PaymentsPerYear),"")</f>
        <v>112.71757462972073</v>
      </c>
      <c r="J40" s="28">
        <f ca="1">IF(PaymentSchedule3[[#This Row],[Payment Number]]&lt;&gt;"",IF(PaymentSchedule3[[#This Row],[Scheduled Payment]]+PaymentSchedule3[[#This Row],[Extra
Payment]]&lt;=PaymentSchedule3[[#This Row],[Beginning
Balance]],PaymentSchedule3[[#This Row],[Beginning
Balance]]-PaymentSchedule3[[#This Row],[Principal]],0),"")</f>
        <v>16777.698580377113</v>
      </c>
      <c r="K40" s="30">
        <f ca="1">IF(PaymentSchedule3[[#This Row],[Payment Number]]&lt;&gt;"",SUM(INDEX(PaymentSchedule3[Interest],1,1):PaymentSchedule3[[#This Row],[Interest]]),"")</f>
        <v>3329.3886755663834</v>
      </c>
    </row>
    <row r="41" spans="2:11" ht="24" customHeight="1">
      <c r="B41" s="26">
        <f ca="1">IF(LoanIsGood,IF(ROW()-ROW(PaymentSchedule3[[#Headers],[Payment Number]])&gt;ScheduledNumberOfPayments,"",ROW()-ROW(PaymentSchedule3[[#Headers],[Payment Number]])),"")</f>
        <v>28</v>
      </c>
      <c r="C41" s="27">
        <f ca="1">IF(PaymentSchedule3[[#This Row],[Payment Number]]&lt;&gt;"",EOMONTH(LoanStartDate,ROW(PaymentSchedule3[[#This Row],[Payment Number]])-ROW(PaymentSchedule3[[#Headers],[Payment Number]])-2)+DAY(LoanStartDate),"")</f>
        <v>45329</v>
      </c>
      <c r="D41" s="28">
        <f ca="1">IF(PaymentSchedule3[[#This Row],[Payment Number]]&lt;&gt;"",IF(ROW()-ROW(PaymentSchedule3[[#Headers],[Beginning
Balance]])=1,LoanAmount,INDEX(PaymentSchedule3[Ending
Balance],ROW()-ROW(PaymentSchedule3[[#Headers],[Beginning
Balance]])-1)),"")</f>
        <v>16777.698580377113</v>
      </c>
      <c r="E41" s="29">
        <f ca="1">IF(PaymentSchedule3[[#This Row],[Payment Number]]&lt;&gt;"",ScheduledPayment,"")</f>
        <v>242.65518871071387</v>
      </c>
      <c r="F41"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1"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41" s="28">
        <f ca="1">IF(PaymentSchedule3[[#This Row],[Payment Number]]&lt;&gt;"",PaymentSchedule3[[#This Row],[Total
Payment]]-PaymentSchedule3[[#This Row],[Interest]],"")</f>
        <v>130.80386484153311</v>
      </c>
      <c r="I41" s="30">
        <f ca="1">IF(PaymentSchedule3[[#This Row],[Payment Number]]&lt;&gt;"",PaymentSchedule3[[#This Row],[Beginning
Balance]]*(InterestRate/PaymentsPerYear),"")</f>
        <v>111.85132386918076</v>
      </c>
      <c r="J41" s="28">
        <f ca="1">IF(PaymentSchedule3[[#This Row],[Payment Number]]&lt;&gt;"",IF(PaymentSchedule3[[#This Row],[Scheduled Payment]]+PaymentSchedule3[[#This Row],[Extra
Payment]]&lt;=PaymentSchedule3[[#This Row],[Beginning
Balance]],PaymentSchedule3[[#This Row],[Beginning
Balance]]-PaymentSchedule3[[#This Row],[Principal]],0),"")</f>
        <v>16646.894715535582</v>
      </c>
      <c r="K41" s="30">
        <f ca="1">IF(PaymentSchedule3[[#This Row],[Payment Number]]&lt;&gt;"",SUM(INDEX(PaymentSchedule3[Interest],1,1):PaymentSchedule3[[#This Row],[Interest]]),"")</f>
        <v>3441.2399994355642</v>
      </c>
    </row>
    <row r="42" spans="2:11" ht="24" customHeight="1">
      <c r="B42" s="26">
        <f ca="1">IF(LoanIsGood,IF(ROW()-ROW(PaymentSchedule3[[#Headers],[Payment Number]])&gt;ScheduledNumberOfPayments,"",ROW()-ROW(PaymentSchedule3[[#Headers],[Payment Number]])),"")</f>
        <v>29</v>
      </c>
      <c r="C42" s="27">
        <f ca="1">IF(PaymentSchedule3[[#This Row],[Payment Number]]&lt;&gt;"",EOMONTH(LoanStartDate,ROW(PaymentSchedule3[[#This Row],[Payment Number]])-ROW(PaymentSchedule3[[#Headers],[Payment Number]])-2)+DAY(LoanStartDate),"")</f>
        <v>45358</v>
      </c>
      <c r="D42" s="28">
        <f ca="1">IF(PaymentSchedule3[[#This Row],[Payment Number]]&lt;&gt;"",IF(ROW()-ROW(PaymentSchedule3[[#Headers],[Beginning
Balance]])=1,LoanAmount,INDEX(PaymentSchedule3[Ending
Balance],ROW()-ROW(PaymentSchedule3[[#Headers],[Beginning
Balance]])-1)),"")</f>
        <v>16646.894715535582</v>
      </c>
      <c r="E42" s="29">
        <f ca="1">IF(PaymentSchedule3[[#This Row],[Payment Number]]&lt;&gt;"",ScheduledPayment,"")</f>
        <v>242.65518871071387</v>
      </c>
      <c r="F42"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2"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42" s="28">
        <f ca="1">IF(PaymentSchedule3[[#This Row],[Payment Number]]&lt;&gt;"",PaymentSchedule3[[#This Row],[Total
Payment]]-PaymentSchedule3[[#This Row],[Interest]],"")</f>
        <v>131.67589060714332</v>
      </c>
      <c r="I42" s="30">
        <f ca="1">IF(PaymentSchedule3[[#This Row],[Payment Number]]&lt;&gt;"",PaymentSchedule3[[#This Row],[Beginning
Balance]]*(InterestRate/PaymentsPerYear),"")</f>
        <v>110.97929810357056</v>
      </c>
      <c r="J42" s="28">
        <f ca="1">IF(PaymentSchedule3[[#This Row],[Payment Number]]&lt;&gt;"",IF(PaymentSchedule3[[#This Row],[Scheduled Payment]]+PaymentSchedule3[[#This Row],[Extra
Payment]]&lt;=PaymentSchedule3[[#This Row],[Beginning
Balance]],PaymentSchedule3[[#This Row],[Beginning
Balance]]-PaymentSchedule3[[#This Row],[Principal]],0),"")</f>
        <v>16515.218824928437</v>
      </c>
      <c r="K42" s="30">
        <f ca="1">IF(PaymentSchedule3[[#This Row],[Payment Number]]&lt;&gt;"",SUM(INDEX(PaymentSchedule3[Interest],1,1):PaymentSchedule3[[#This Row],[Interest]]),"")</f>
        <v>3552.2192975391349</v>
      </c>
    </row>
    <row r="43" spans="2:11" ht="24" customHeight="1">
      <c r="B43" s="26">
        <f ca="1">IF(LoanIsGood,IF(ROW()-ROW(PaymentSchedule3[[#Headers],[Payment Number]])&gt;ScheduledNumberOfPayments,"",ROW()-ROW(PaymentSchedule3[[#Headers],[Payment Number]])),"")</f>
        <v>30</v>
      </c>
      <c r="C43" s="27">
        <f ca="1">IF(PaymentSchedule3[[#This Row],[Payment Number]]&lt;&gt;"",EOMONTH(LoanStartDate,ROW(PaymentSchedule3[[#This Row],[Payment Number]])-ROW(PaymentSchedule3[[#Headers],[Payment Number]])-2)+DAY(LoanStartDate),"")</f>
        <v>45389</v>
      </c>
      <c r="D43" s="28">
        <f ca="1">IF(PaymentSchedule3[[#This Row],[Payment Number]]&lt;&gt;"",IF(ROW()-ROW(PaymentSchedule3[[#Headers],[Beginning
Balance]])=1,LoanAmount,INDEX(PaymentSchedule3[Ending
Balance],ROW()-ROW(PaymentSchedule3[[#Headers],[Beginning
Balance]])-1)),"")</f>
        <v>16515.218824928437</v>
      </c>
      <c r="E43" s="29">
        <f ca="1">IF(PaymentSchedule3[[#This Row],[Payment Number]]&lt;&gt;"",ScheduledPayment,"")</f>
        <v>242.65518871071387</v>
      </c>
      <c r="F43"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3"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43" s="28">
        <f ca="1">IF(PaymentSchedule3[[#This Row],[Payment Number]]&lt;&gt;"",PaymentSchedule3[[#This Row],[Total
Payment]]-PaymentSchedule3[[#This Row],[Interest]],"")</f>
        <v>132.55372987785762</v>
      </c>
      <c r="I43" s="30">
        <f ca="1">IF(PaymentSchedule3[[#This Row],[Payment Number]]&lt;&gt;"",PaymentSchedule3[[#This Row],[Beginning
Balance]]*(InterestRate/PaymentsPerYear),"")</f>
        <v>110.10145883285625</v>
      </c>
      <c r="J43" s="28">
        <f ca="1">IF(PaymentSchedule3[[#This Row],[Payment Number]]&lt;&gt;"",IF(PaymentSchedule3[[#This Row],[Scheduled Payment]]+PaymentSchedule3[[#This Row],[Extra
Payment]]&lt;=PaymentSchedule3[[#This Row],[Beginning
Balance]],PaymentSchedule3[[#This Row],[Beginning
Balance]]-PaymentSchedule3[[#This Row],[Principal]],0),"")</f>
        <v>16382.665095050579</v>
      </c>
      <c r="K43" s="30">
        <f ca="1">IF(PaymentSchedule3[[#This Row],[Payment Number]]&lt;&gt;"",SUM(INDEX(PaymentSchedule3[Interest],1,1):PaymentSchedule3[[#This Row],[Interest]]),"")</f>
        <v>3662.3207563719911</v>
      </c>
    </row>
    <row r="44" spans="2:11" ht="24" customHeight="1">
      <c r="B44" s="26">
        <f ca="1">IF(LoanIsGood,IF(ROW()-ROW(PaymentSchedule3[[#Headers],[Payment Number]])&gt;ScheduledNumberOfPayments,"",ROW()-ROW(PaymentSchedule3[[#Headers],[Payment Number]])),"")</f>
        <v>31</v>
      </c>
      <c r="C44" s="27">
        <f ca="1">IF(PaymentSchedule3[[#This Row],[Payment Number]]&lt;&gt;"",EOMONTH(LoanStartDate,ROW(PaymentSchedule3[[#This Row],[Payment Number]])-ROW(PaymentSchedule3[[#Headers],[Payment Number]])-2)+DAY(LoanStartDate),"")</f>
        <v>45419</v>
      </c>
      <c r="D44" s="28">
        <f ca="1">IF(PaymentSchedule3[[#This Row],[Payment Number]]&lt;&gt;"",IF(ROW()-ROW(PaymentSchedule3[[#Headers],[Beginning
Balance]])=1,LoanAmount,INDEX(PaymentSchedule3[Ending
Balance],ROW()-ROW(PaymentSchedule3[[#Headers],[Beginning
Balance]])-1)),"")</f>
        <v>16382.665095050579</v>
      </c>
      <c r="E44" s="29">
        <f ca="1">IF(PaymentSchedule3[[#This Row],[Payment Number]]&lt;&gt;"",ScheduledPayment,"")</f>
        <v>242.65518871071387</v>
      </c>
      <c r="F44"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4"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44" s="28">
        <f ca="1">IF(PaymentSchedule3[[#This Row],[Payment Number]]&lt;&gt;"",PaymentSchedule3[[#This Row],[Total
Payment]]-PaymentSchedule3[[#This Row],[Interest]],"")</f>
        <v>133.43742141037666</v>
      </c>
      <c r="I44" s="30">
        <f ca="1">IF(PaymentSchedule3[[#This Row],[Payment Number]]&lt;&gt;"",PaymentSchedule3[[#This Row],[Beginning
Balance]]*(InterestRate/PaymentsPerYear),"")</f>
        <v>109.2177673003372</v>
      </c>
      <c r="J44" s="28">
        <f ca="1">IF(PaymentSchedule3[[#This Row],[Payment Number]]&lt;&gt;"",IF(PaymentSchedule3[[#This Row],[Scheduled Payment]]+PaymentSchedule3[[#This Row],[Extra
Payment]]&lt;=PaymentSchedule3[[#This Row],[Beginning
Balance]],PaymentSchedule3[[#This Row],[Beginning
Balance]]-PaymentSchedule3[[#This Row],[Principal]],0),"")</f>
        <v>16249.227673640202</v>
      </c>
      <c r="K44" s="30">
        <f ca="1">IF(PaymentSchedule3[[#This Row],[Payment Number]]&lt;&gt;"",SUM(INDEX(PaymentSchedule3[Interest],1,1):PaymentSchedule3[[#This Row],[Interest]]),"")</f>
        <v>3771.5385236723282</v>
      </c>
    </row>
    <row r="45" spans="2:11" ht="24" customHeight="1">
      <c r="B45" s="26">
        <f ca="1">IF(LoanIsGood,IF(ROW()-ROW(PaymentSchedule3[[#Headers],[Payment Number]])&gt;ScheduledNumberOfPayments,"",ROW()-ROW(PaymentSchedule3[[#Headers],[Payment Number]])),"")</f>
        <v>32</v>
      </c>
      <c r="C45" s="27">
        <f ca="1">IF(PaymentSchedule3[[#This Row],[Payment Number]]&lt;&gt;"",EOMONTH(LoanStartDate,ROW(PaymentSchedule3[[#This Row],[Payment Number]])-ROW(PaymentSchedule3[[#Headers],[Payment Number]])-2)+DAY(LoanStartDate),"")</f>
        <v>45450</v>
      </c>
      <c r="D45" s="28">
        <f ca="1">IF(PaymentSchedule3[[#This Row],[Payment Number]]&lt;&gt;"",IF(ROW()-ROW(PaymentSchedule3[[#Headers],[Beginning
Balance]])=1,LoanAmount,INDEX(PaymentSchedule3[Ending
Balance],ROW()-ROW(PaymentSchedule3[[#Headers],[Beginning
Balance]])-1)),"")</f>
        <v>16249.227673640202</v>
      </c>
      <c r="E45" s="29">
        <f ca="1">IF(PaymentSchedule3[[#This Row],[Payment Number]]&lt;&gt;"",ScheduledPayment,"")</f>
        <v>242.65518871071387</v>
      </c>
      <c r="F45"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5"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45" s="28">
        <f ca="1">IF(PaymentSchedule3[[#This Row],[Payment Number]]&lt;&gt;"",PaymentSchedule3[[#This Row],[Total
Payment]]-PaymentSchedule3[[#This Row],[Interest]],"")</f>
        <v>134.32700421977918</v>
      </c>
      <c r="I45" s="30">
        <f ca="1">IF(PaymentSchedule3[[#This Row],[Payment Number]]&lt;&gt;"",PaymentSchedule3[[#This Row],[Beginning
Balance]]*(InterestRate/PaymentsPerYear),"")</f>
        <v>108.32818449093469</v>
      </c>
      <c r="J45" s="28">
        <f ca="1">IF(PaymentSchedule3[[#This Row],[Payment Number]]&lt;&gt;"",IF(PaymentSchedule3[[#This Row],[Scheduled Payment]]+PaymentSchedule3[[#This Row],[Extra
Payment]]&lt;=PaymentSchedule3[[#This Row],[Beginning
Balance]],PaymentSchedule3[[#This Row],[Beginning
Balance]]-PaymentSchedule3[[#This Row],[Principal]],0),"")</f>
        <v>16114.900669420422</v>
      </c>
      <c r="K45" s="30">
        <f ca="1">IF(PaymentSchedule3[[#This Row],[Payment Number]]&lt;&gt;"",SUM(INDEX(PaymentSchedule3[Interest],1,1):PaymentSchedule3[[#This Row],[Interest]]),"")</f>
        <v>3879.866708163263</v>
      </c>
    </row>
    <row r="46" spans="2:11" ht="24" customHeight="1">
      <c r="B46" s="26">
        <f ca="1">IF(LoanIsGood,IF(ROW()-ROW(PaymentSchedule3[[#Headers],[Payment Number]])&gt;ScheduledNumberOfPayments,"",ROW()-ROW(PaymentSchedule3[[#Headers],[Payment Number]])),"")</f>
        <v>33</v>
      </c>
      <c r="C46" s="27">
        <f ca="1">IF(PaymentSchedule3[[#This Row],[Payment Number]]&lt;&gt;"",EOMONTH(LoanStartDate,ROW(PaymentSchedule3[[#This Row],[Payment Number]])-ROW(PaymentSchedule3[[#Headers],[Payment Number]])-2)+DAY(LoanStartDate),"")</f>
        <v>45480</v>
      </c>
      <c r="D46" s="28">
        <f ca="1">IF(PaymentSchedule3[[#This Row],[Payment Number]]&lt;&gt;"",IF(ROW()-ROW(PaymentSchedule3[[#Headers],[Beginning
Balance]])=1,LoanAmount,INDEX(PaymentSchedule3[Ending
Balance],ROW()-ROW(PaymentSchedule3[[#Headers],[Beginning
Balance]])-1)),"")</f>
        <v>16114.900669420422</v>
      </c>
      <c r="E46" s="29">
        <f ca="1">IF(PaymentSchedule3[[#This Row],[Payment Number]]&lt;&gt;"",ScheduledPayment,"")</f>
        <v>242.65518871071387</v>
      </c>
      <c r="F46"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6"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46" s="28">
        <f ca="1">IF(PaymentSchedule3[[#This Row],[Payment Number]]&lt;&gt;"",PaymentSchedule3[[#This Row],[Total
Payment]]-PaymentSchedule3[[#This Row],[Interest]],"")</f>
        <v>135.2225175812444</v>
      </c>
      <c r="I46" s="30">
        <f ca="1">IF(PaymentSchedule3[[#This Row],[Payment Number]]&lt;&gt;"",PaymentSchedule3[[#This Row],[Beginning
Balance]]*(InterestRate/PaymentsPerYear),"")</f>
        <v>107.43267112946948</v>
      </c>
      <c r="J46" s="28">
        <f ca="1">IF(PaymentSchedule3[[#This Row],[Payment Number]]&lt;&gt;"",IF(PaymentSchedule3[[#This Row],[Scheduled Payment]]+PaymentSchedule3[[#This Row],[Extra
Payment]]&lt;=PaymentSchedule3[[#This Row],[Beginning
Balance]],PaymentSchedule3[[#This Row],[Beginning
Balance]]-PaymentSchedule3[[#This Row],[Principal]],0),"")</f>
        <v>15979.678151839178</v>
      </c>
      <c r="K46" s="30">
        <f ca="1">IF(PaymentSchedule3[[#This Row],[Payment Number]]&lt;&gt;"",SUM(INDEX(PaymentSchedule3[Interest],1,1):PaymentSchedule3[[#This Row],[Interest]]),"")</f>
        <v>3987.2993792927323</v>
      </c>
    </row>
    <row r="47" spans="2:11" ht="24" customHeight="1">
      <c r="B47" s="26">
        <f ca="1">IF(LoanIsGood,IF(ROW()-ROW(PaymentSchedule3[[#Headers],[Payment Number]])&gt;ScheduledNumberOfPayments,"",ROW()-ROW(PaymentSchedule3[[#Headers],[Payment Number]])),"")</f>
        <v>34</v>
      </c>
      <c r="C47" s="27">
        <f ca="1">IF(PaymentSchedule3[[#This Row],[Payment Number]]&lt;&gt;"",EOMONTH(LoanStartDate,ROW(PaymentSchedule3[[#This Row],[Payment Number]])-ROW(PaymentSchedule3[[#Headers],[Payment Number]])-2)+DAY(LoanStartDate),"")</f>
        <v>45511</v>
      </c>
      <c r="D47" s="28">
        <f ca="1">IF(PaymentSchedule3[[#This Row],[Payment Number]]&lt;&gt;"",IF(ROW()-ROW(PaymentSchedule3[[#Headers],[Beginning
Balance]])=1,LoanAmount,INDEX(PaymentSchedule3[Ending
Balance],ROW()-ROW(PaymentSchedule3[[#Headers],[Beginning
Balance]])-1)),"")</f>
        <v>15979.678151839178</v>
      </c>
      <c r="E47" s="29">
        <f ca="1">IF(PaymentSchedule3[[#This Row],[Payment Number]]&lt;&gt;"",ScheduledPayment,"")</f>
        <v>242.65518871071387</v>
      </c>
      <c r="F47"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7"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47" s="28">
        <f ca="1">IF(PaymentSchedule3[[#This Row],[Payment Number]]&lt;&gt;"",PaymentSchedule3[[#This Row],[Total
Payment]]-PaymentSchedule3[[#This Row],[Interest]],"")</f>
        <v>136.12400103178601</v>
      </c>
      <c r="I47" s="30">
        <f ca="1">IF(PaymentSchedule3[[#This Row],[Payment Number]]&lt;&gt;"",PaymentSchedule3[[#This Row],[Beginning
Balance]]*(InterestRate/PaymentsPerYear),"")</f>
        <v>106.53118767892786</v>
      </c>
      <c r="J47" s="28">
        <f ca="1">IF(PaymentSchedule3[[#This Row],[Payment Number]]&lt;&gt;"",IF(PaymentSchedule3[[#This Row],[Scheduled Payment]]+PaymentSchedule3[[#This Row],[Extra
Payment]]&lt;=PaymentSchedule3[[#This Row],[Beginning
Balance]],PaymentSchedule3[[#This Row],[Beginning
Balance]]-PaymentSchedule3[[#This Row],[Principal]],0),"")</f>
        <v>15843.554150807393</v>
      </c>
      <c r="K47" s="30">
        <f ca="1">IF(PaymentSchedule3[[#This Row],[Payment Number]]&lt;&gt;"",SUM(INDEX(PaymentSchedule3[Interest],1,1):PaymentSchedule3[[#This Row],[Interest]]),"")</f>
        <v>4093.8305669716601</v>
      </c>
    </row>
    <row r="48" spans="2:11" ht="24" customHeight="1">
      <c r="B48" s="26">
        <f ca="1">IF(LoanIsGood,IF(ROW()-ROW(PaymentSchedule3[[#Headers],[Payment Number]])&gt;ScheduledNumberOfPayments,"",ROW()-ROW(PaymentSchedule3[[#Headers],[Payment Number]])),"")</f>
        <v>35</v>
      </c>
      <c r="C48" s="27">
        <f ca="1">IF(PaymentSchedule3[[#This Row],[Payment Number]]&lt;&gt;"",EOMONTH(LoanStartDate,ROW(PaymentSchedule3[[#This Row],[Payment Number]])-ROW(PaymentSchedule3[[#Headers],[Payment Number]])-2)+DAY(LoanStartDate),"")</f>
        <v>45542</v>
      </c>
      <c r="D48" s="28">
        <f ca="1">IF(PaymentSchedule3[[#This Row],[Payment Number]]&lt;&gt;"",IF(ROW()-ROW(PaymentSchedule3[[#Headers],[Beginning
Balance]])=1,LoanAmount,INDEX(PaymentSchedule3[Ending
Balance],ROW()-ROW(PaymentSchedule3[[#Headers],[Beginning
Balance]])-1)),"")</f>
        <v>15843.554150807393</v>
      </c>
      <c r="E48" s="29">
        <f ca="1">IF(PaymentSchedule3[[#This Row],[Payment Number]]&lt;&gt;"",ScheduledPayment,"")</f>
        <v>242.65518871071387</v>
      </c>
      <c r="F48"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8"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48" s="28">
        <f ca="1">IF(PaymentSchedule3[[#This Row],[Payment Number]]&lt;&gt;"",PaymentSchedule3[[#This Row],[Total
Payment]]-PaymentSchedule3[[#This Row],[Interest]],"")</f>
        <v>137.03149437199789</v>
      </c>
      <c r="I48" s="30">
        <f ca="1">IF(PaymentSchedule3[[#This Row],[Payment Number]]&lt;&gt;"",PaymentSchedule3[[#This Row],[Beginning
Balance]]*(InterestRate/PaymentsPerYear),"")</f>
        <v>105.62369433871596</v>
      </c>
      <c r="J48" s="28">
        <f ca="1">IF(PaymentSchedule3[[#This Row],[Payment Number]]&lt;&gt;"",IF(PaymentSchedule3[[#This Row],[Scheduled Payment]]+PaymentSchedule3[[#This Row],[Extra
Payment]]&lt;=PaymentSchedule3[[#This Row],[Beginning
Balance]],PaymentSchedule3[[#This Row],[Beginning
Balance]]-PaymentSchedule3[[#This Row],[Principal]],0),"")</f>
        <v>15706.522656435394</v>
      </c>
      <c r="K48" s="30">
        <f ca="1">IF(PaymentSchedule3[[#This Row],[Payment Number]]&lt;&gt;"",SUM(INDEX(PaymentSchedule3[Interest],1,1):PaymentSchedule3[[#This Row],[Interest]]),"")</f>
        <v>4199.4542613103758</v>
      </c>
    </row>
    <row r="49" spans="2:11" ht="24" customHeight="1">
      <c r="B49" s="26">
        <f ca="1">IF(LoanIsGood,IF(ROW()-ROW(PaymentSchedule3[[#Headers],[Payment Number]])&gt;ScheduledNumberOfPayments,"",ROW()-ROW(PaymentSchedule3[[#Headers],[Payment Number]])),"")</f>
        <v>36</v>
      </c>
      <c r="C49" s="27">
        <f ca="1">IF(PaymentSchedule3[[#This Row],[Payment Number]]&lt;&gt;"",EOMONTH(LoanStartDate,ROW(PaymentSchedule3[[#This Row],[Payment Number]])-ROW(PaymentSchedule3[[#Headers],[Payment Number]])-2)+DAY(LoanStartDate),"")</f>
        <v>45572</v>
      </c>
      <c r="D49" s="28">
        <f ca="1">IF(PaymentSchedule3[[#This Row],[Payment Number]]&lt;&gt;"",IF(ROW()-ROW(PaymentSchedule3[[#Headers],[Beginning
Balance]])=1,LoanAmount,INDEX(PaymentSchedule3[Ending
Balance],ROW()-ROW(PaymentSchedule3[[#Headers],[Beginning
Balance]])-1)),"")</f>
        <v>15706.522656435394</v>
      </c>
      <c r="E49" s="29">
        <f ca="1">IF(PaymentSchedule3[[#This Row],[Payment Number]]&lt;&gt;"",ScheduledPayment,"")</f>
        <v>242.65518871071387</v>
      </c>
      <c r="F49"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9"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49" s="28">
        <f ca="1">IF(PaymentSchedule3[[#This Row],[Payment Number]]&lt;&gt;"",PaymentSchedule3[[#This Row],[Total
Payment]]-PaymentSchedule3[[#This Row],[Interest]],"")</f>
        <v>137.94503766781122</v>
      </c>
      <c r="I49" s="30">
        <f ca="1">IF(PaymentSchedule3[[#This Row],[Payment Number]]&lt;&gt;"",PaymentSchedule3[[#This Row],[Beginning
Balance]]*(InterestRate/PaymentsPerYear),"")</f>
        <v>104.71015104290264</v>
      </c>
      <c r="J49" s="28">
        <f ca="1">IF(PaymentSchedule3[[#This Row],[Payment Number]]&lt;&gt;"",IF(PaymentSchedule3[[#This Row],[Scheduled Payment]]+PaymentSchedule3[[#This Row],[Extra
Payment]]&lt;=PaymentSchedule3[[#This Row],[Beginning
Balance]],PaymentSchedule3[[#This Row],[Beginning
Balance]]-PaymentSchedule3[[#This Row],[Principal]],0),"")</f>
        <v>15568.577618767584</v>
      </c>
      <c r="K49" s="30">
        <f ca="1">IF(PaymentSchedule3[[#This Row],[Payment Number]]&lt;&gt;"",SUM(INDEX(PaymentSchedule3[Interest],1,1):PaymentSchedule3[[#This Row],[Interest]]),"")</f>
        <v>4304.1644123532787</v>
      </c>
    </row>
    <row r="50" spans="2:11" ht="24" customHeight="1">
      <c r="B50" s="26">
        <f ca="1">IF(LoanIsGood,IF(ROW()-ROW(PaymentSchedule3[[#Headers],[Payment Number]])&gt;ScheduledNumberOfPayments,"",ROW()-ROW(PaymentSchedule3[[#Headers],[Payment Number]])),"")</f>
        <v>37</v>
      </c>
      <c r="C50" s="27">
        <f ca="1">IF(PaymentSchedule3[[#This Row],[Payment Number]]&lt;&gt;"",EOMONTH(LoanStartDate,ROW(PaymentSchedule3[[#This Row],[Payment Number]])-ROW(PaymentSchedule3[[#Headers],[Payment Number]])-2)+DAY(LoanStartDate),"")</f>
        <v>45603</v>
      </c>
      <c r="D50" s="28">
        <f ca="1">IF(PaymentSchedule3[[#This Row],[Payment Number]]&lt;&gt;"",IF(ROW()-ROW(PaymentSchedule3[[#Headers],[Beginning
Balance]])=1,LoanAmount,INDEX(PaymentSchedule3[Ending
Balance],ROW()-ROW(PaymentSchedule3[[#Headers],[Beginning
Balance]])-1)),"")</f>
        <v>15568.577618767584</v>
      </c>
      <c r="E50" s="29">
        <f ca="1">IF(PaymentSchedule3[[#This Row],[Payment Number]]&lt;&gt;"",ScheduledPayment,"")</f>
        <v>242.65518871071387</v>
      </c>
      <c r="F50"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0"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50" s="28">
        <f ca="1">IF(PaymentSchedule3[[#This Row],[Payment Number]]&lt;&gt;"",PaymentSchedule3[[#This Row],[Total
Payment]]-PaymentSchedule3[[#This Row],[Interest]],"")</f>
        <v>138.86467125226329</v>
      </c>
      <c r="I50" s="30">
        <f ca="1">IF(PaymentSchedule3[[#This Row],[Payment Number]]&lt;&gt;"",PaymentSchedule3[[#This Row],[Beginning
Balance]]*(InterestRate/PaymentsPerYear),"")</f>
        <v>103.79051745845057</v>
      </c>
      <c r="J50" s="28">
        <f ca="1">IF(PaymentSchedule3[[#This Row],[Payment Number]]&lt;&gt;"",IF(PaymentSchedule3[[#This Row],[Scheduled Payment]]+PaymentSchedule3[[#This Row],[Extra
Payment]]&lt;=PaymentSchedule3[[#This Row],[Beginning
Balance]],PaymentSchedule3[[#This Row],[Beginning
Balance]]-PaymentSchedule3[[#This Row],[Principal]],0),"")</f>
        <v>15429.71294751532</v>
      </c>
      <c r="K50" s="30">
        <f ca="1">IF(PaymentSchedule3[[#This Row],[Payment Number]]&lt;&gt;"",SUM(INDEX(PaymentSchedule3[Interest],1,1):PaymentSchedule3[[#This Row],[Interest]]),"")</f>
        <v>4407.954929811729</v>
      </c>
    </row>
    <row r="51" spans="2:11" ht="24" customHeight="1">
      <c r="B51" s="26">
        <f ca="1">IF(LoanIsGood,IF(ROW()-ROW(PaymentSchedule3[[#Headers],[Payment Number]])&gt;ScheduledNumberOfPayments,"",ROW()-ROW(PaymentSchedule3[[#Headers],[Payment Number]])),"")</f>
        <v>38</v>
      </c>
      <c r="C51" s="27">
        <f ca="1">IF(PaymentSchedule3[[#This Row],[Payment Number]]&lt;&gt;"",EOMONTH(LoanStartDate,ROW(PaymentSchedule3[[#This Row],[Payment Number]])-ROW(PaymentSchedule3[[#Headers],[Payment Number]])-2)+DAY(LoanStartDate),"")</f>
        <v>45633</v>
      </c>
      <c r="D51" s="28">
        <f ca="1">IF(PaymentSchedule3[[#This Row],[Payment Number]]&lt;&gt;"",IF(ROW()-ROW(PaymentSchedule3[[#Headers],[Beginning
Balance]])=1,LoanAmount,INDEX(PaymentSchedule3[Ending
Balance],ROW()-ROW(PaymentSchedule3[[#Headers],[Beginning
Balance]])-1)),"")</f>
        <v>15429.71294751532</v>
      </c>
      <c r="E51" s="29">
        <f ca="1">IF(PaymentSchedule3[[#This Row],[Payment Number]]&lt;&gt;"",ScheduledPayment,"")</f>
        <v>242.65518871071387</v>
      </c>
      <c r="F51"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1"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51" s="28">
        <f ca="1">IF(PaymentSchedule3[[#This Row],[Payment Number]]&lt;&gt;"",PaymentSchedule3[[#This Row],[Total
Payment]]-PaymentSchedule3[[#This Row],[Interest]],"")</f>
        <v>139.79043572727841</v>
      </c>
      <c r="I51" s="30">
        <f ca="1">IF(PaymentSchedule3[[#This Row],[Payment Number]]&lt;&gt;"",PaymentSchedule3[[#This Row],[Beginning
Balance]]*(InterestRate/PaymentsPerYear),"")</f>
        <v>102.86475298343547</v>
      </c>
      <c r="J51" s="28">
        <f ca="1">IF(PaymentSchedule3[[#This Row],[Payment Number]]&lt;&gt;"",IF(PaymentSchedule3[[#This Row],[Scheduled Payment]]+PaymentSchedule3[[#This Row],[Extra
Payment]]&lt;=PaymentSchedule3[[#This Row],[Beginning
Balance]],PaymentSchedule3[[#This Row],[Beginning
Balance]]-PaymentSchedule3[[#This Row],[Principal]],0),"")</f>
        <v>15289.922511788041</v>
      </c>
      <c r="K51" s="30">
        <f ca="1">IF(PaymentSchedule3[[#This Row],[Payment Number]]&lt;&gt;"",SUM(INDEX(PaymentSchedule3[Interest],1,1):PaymentSchedule3[[#This Row],[Interest]]),"")</f>
        <v>4510.8196827951642</v>
      </c>
    </row>
    <row r="52" spans="2:11" ht="24" customHeight="1">
      <c r="B52" s="26">
        <f ca="1">IF(LoanIsGood,IF(ROW()-ROW(PaymentSchedule3[[#Headers],[Payment Number]])&gt;ScheduledNumberOfPayments,"",ROW()-ROW(PaymentSchedule3[[#Headers],[Payment Number]])),"")</f>
        <v>39</v>
      </c>
      <c r="C52" s="27">
        <f ca="1">IF(PaymentSchedule3[[#This Row],[Payment Number]]&lt;&gt;"",EOMONTH(LoanStartDate,ROW(PaymentSchedule3[[#This Row],[Payment Number]])-ROW(PaymentSchedule3[[#Headers],[Payment Number]])-2)+DAY(LoanStartDate),"")</f>
        <v>45664</v>
      </c>
      <c r="D52" s="28">
        <f ca="1">IF(PaymentSchedule3[[#This Row],[Payment Number]]&lt;&gt;"",IF(ROW()-ROW(PaymentSchedule3[[#Headers],[Beginning
Balance]])=1,LoanAmount,INDEX(PaymentSchedule3[Ending
Balance],ROW()-ROW(PaymentSchedule3[[#Headers],[Beginning
Balance]])-1)),"")</f>
        <v>15289.922511788041</v>
      </c>
      <c r="E52" s="29">
        <f ca="1">IF(PaymentSchedule3[[#This Row],[Payment Number]]&lt;&gt;"",ScheduledPayment,"")</f>
        <v>242.65518871071387</v>
      </c>
      <c r="F52"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2"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52" s="28">
        <f ca="1">IF(PaymentSchedule3[[#This Row],[Payment Number]]&lt;&gt;"",PaymentSchedule3[[#This Row],[Total
Payment]]-PaymentSchedule3[[#This Row],[Interest]],"")</f>
        <v>140.72237196546024</v>
      </c>
      <c r="I52" s="30">
        <f ca="1">IF(PaymentSchedule3[[#This Row],[Payment Number]]&lt;&gt;"",PaymentSchedule3[[#This Row],[Beginning
Balance]]*(InterestRate/PaymentsPerYear),"")</f>
        <v>101.93281674525362</v>
      </c>
      <c r="J52" s="28">
        <f ca="1">IF(PaymentSchedule3[[#This Row],[Payment Number]]&lt;&gt;"",IF(PaymentSchedule3[[#This Row],[Scheduled Payment]]+PaymentSchedule3[[#This Row],[Extra
Payment]]&lt;=PaymentSchedule3[[#This Row],[Beginning
Balance]],PaymentSchedule3[[#This Row],[Beginning
Balance]]-PaymentSchedule3[[#This Row],[Principal]],0),"")</f>
        <v>15149.200139822582</v>
      </c>
      <c r="K52" s="30">
        <f ca="1">IF(PaymentSchedule3[[#This Row],[Payment Number]]&lt;&gt;"",SUM(INDEX(PaymentSchedule3[Interest],1,1):PaymentSchedule3[[#This Row],[Interest]]),"")</f>
        <v>4612.7524995404183</v>
      </c>
    </row>
    <row r="53" spans="2:11" ht="24" customHeight="1">
      <c r="B53" s="26">
        <f ca="1">IF(LoanIsGood,IF(ROW()-ROW(PaymentSchedule3[[#Headers],[Payment Number]])&gt;ScheduledNumberOfPayments,"",ROW()-ROW(PaymentSchedule3[[#Headers],[Payment Number]])),"")</f>
        <v>40</v>
      </c>
      <c r="C53" s="27">
        <f ca="1">IF(PaymentSchedule3[[#This Row],[Payment Number]]&lt;&gt;"",EOMONTH(LoanStartDate,ROW(PaymentSchedule3[[#This Row],[Payment Number]])-ROW(PaymentSchedule3[[#Headers],[Payment Number]])-2)+DAY(LoanStartDate),"")</f>
        <v>45695</v>
      </c>
      <c r="D53" s="28">
        <f ca="1">IF(PaymentSchedule3[[#This Row],[Payment Number]]&lt;&gt;"",IF(ROW()-ROW(PaymentSchedule3[[#Headers],[Beginning
Balance]])=1,LoanAmount,INDEX(PaymentSchedule3[Ending
Balance],ROW()-ROW(PaymentSchedule3[[#Headers],[Beginning
Balance]])-1)),"")</f>
        <v>15149.200139822582</v>
      </c>
      <c r="E53" s="29">
        <f ca="1">IF(PaymentSchedule3[[#This Row],[Payment Number]]&lt;&gt;"",ScheduledPayment,"")</f>
        <v>242.65518871071387</v>
      </c>
      <c r="F53"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3"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53" s="28">
        <f ca="1">IF(PaymentSchedule3[[#This Row],[Payment Number]]&lt;&gt;"",PaymentSchedule3[[#This Row],[Total
Payment]]-PaymentSchedule3[[#This Row],[Interest]],"")</f>
        <v>141.66052111189666</v>
      </c>
      <c r="I53" s="30">
        <f ca="1">IF(PaymentSchedule3[[#This Row],[Payment Number]]&lt;&gt;"",PaymentSchedule3[[#This Row],[Beginning
Balance]]*(InterestRate/PaymentsPerYear),"")</f>
        <v>100.99466759881722</v>
      </c>
      <c r="J53" s="28">
        <f ca="1">IF(PaymentSchedule3[[#This Row],[Payment Number]]&lt;&gt;"",IF(PaymentSchedule3[[#This Row],[Scheduled Payment]]+PaymentSchedule3[[#This Row],[Extra
Payment]]&lt;=PaymentSchedule3[[#This Row],[Beginning
Balance]],PaymentSchedule3[[#This Row],[Beginning
Balance]]-PaymentSchedule3[[#This Row],[Principal]],0),"")</f>
        <v>15007.539618710685</v>
      </c>
      <c r="K53" s="30">
        <f ca="1">IF(PaymentSchedule3[[#This Row],[Payment Number]]&lt;&gt;"",SUM(INDEX(PaymentSchedule3[Interest],1,1):PaymentSchedule3[[#This Row],[Interest]]),"")</f>
        <v>4713.7471671392359</v>
      </c>
    </row>
    <row r="54" spans="2:11" ht="24" customHeight="1">
      <c r="B54" s="26">
        <f ca="1">IF(LoanIsGood,IF(ROW()-ROW(PaymentSchedule3[[#Headers],[Payment Number]])&gt;ScheduledNumberOfPayments,"",ROW()-ROW(PaymentSchedule3[[#Headers],[Payment Number]])),"")</f>
        <v>41</v>
      </c>
      <c r="C54" s="27">
        <f ca="1">IF(PaymentSchedule3[[#This Row],[Payment Number]]&lt;&gt;"",EOMONTH(LoanStartDate,ROW(PaymentSchedule3[[#This Row],[Payment Number]])-ROW(PaymentSchedule3[[#Headers],[Payment Number]])-2)+DAY(LoanStartDate),"")</f>
        <v>45723</v>
      </c>
      <c r="D54" s="28">
        <f ca="1">IF(PaymentSchedule3[[#This Row],[Payment Number]]&lt;&gt;"",IF(ROW()-ROW(PaymentSchedule3[[#Headers],[Beginning
Balance]])=1,LoanAmount,INDEX(PaymentSchedule3[Ending
Balance],ROW()-ROW(PaymentSchedule3[[#Headers],[Beginning
Balance]])-1)),"")</f>
        <v>15007.539618710685</v>
      </c>
      <c r="E54" s="29">
        <f ca="1">IF(PaymentSchedule3[[#This Row],[Payment Number]]&lt;&gt;"",ScheduledPayment,"")</f>
        <v>242.65518871071387</v>
      </c>
      <c r="F54"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4"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54" s="28">
        <f ca="1">IF(PaymentSchedule3[[#This Row],[Payment Number]]&lt;&gt;"",PaymentSchedule3[[#This Row],[Total
Payment]]-PaymentSchedule3[[#This Row],[Interest]],"")</f>
        <v>142.60492458597597</v>
      </c>
      <c r="I54" s="30">
        <f ca="1">IF(PaymentSchedule3[[#This Row],[Payment Number]]&lt;&gt;"",PaymentSchedule3[[#This Row],[Beginning
Balance]]*(InterestRate/PaymentsPerYear),"")</f>
        <v>100.05026412473791</v>
      </c>
      <c r="J54" s="28">
        <f ca="1">IF(PaymentSchedule3[[#This Row],[Payment Number]]&lt;&gt;"",IF(PaymentSchedule3[[#This Row],[Scheduled Payment]]+PaymentSchedule3[[#This Row],[Extra
Payment]]&lt;=PaymentSchedule3[[#This Row],[Beginning
Balance]],PaymentSchedule3[[#This Row],[Beginning
Balance]]-PaymentSchedule3[[#This Row],[Principal]],0),"")</f>
        <v>14864.934694124709</v>
      </c>
      <c r="K54" s="30">
        <f ca="1">IF(PaymentSchedule3[[#This Row],[Payment Number]]&lt;&gt;"",SUM(INDEX(PaymentSchedule3[Interest],1,1):PaymentSchedule3[[#This Row],[Interest]]),"")</f>
        <v>4813.7974312639735</v>
      </c>
    </row>
    <row r="55" spans="2:11" ht="24" customHeight="1">
      <c r="B55" s="26">
        <f ca="1">IF(LoanIsGood,IF(ROW()-ROW(PaymentSchedule3[[#Headers],[Payment Number]])&gt;ScheduledNumberOfPayments,"",ROW()-ROW(PaymentSchedule3[[#Headers],[Payment Number]])),"")</f>
        <v>42</v>
      </c>
      <c r="C55" s="27">
        <f ca="1">IF(PaymentSchedule3[[#This Row],[Payment Number]]&lt;&gt;"",EOMONTH(LoanStartDate,ROW(PaymentSchedule3[[#This Row],[Payment Number]])-ROW(PaymentSchedule3[[#Headers],[Payment Number]])-2)+DAY(LoanStartDate),"")</f>
        <v>45754</v>
      </c>
      <c r="D55" s="28">
        <f ca="1">IF(PaymentSchedule3[[#This Row],[Payment Number]]&lt;&gt;"",IF(ROW()-ROW(PaymentSchedule3[[#Headers],[Beginning
Balance]])=1,LoanAmount,INDEX(PaymentSchedule3[Ending
Balance],ROW()-ROW(PaymentSchedule3[[#Headers],[Beginning
Balance]])-1)),"")</f>
        <v>14864.934694124709</v>
      </c>
      <c r="E55" s="29">
        <f ca="1">IF(PaymentSchedule3[[#This Row],[Payment Number]]&lt;&gt;"",ScheduledPayment,"")</f>
        <v>242.65518871071387</v>
      </c>
      <c r="F55"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5"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55" s="28">
        <f ca="1">IF(PaymentSchedule3[[#This Row],[Payment Number]]&lt;&gt;"",PaymentSchedule3[[#This Row],[Total
Payment]]-PaymentSchedule3[[#This Row],[Interest]],"")</f>
        <v>143.5556240832158</v>
      </c>
      <c r="I55" s="30">
        <f ca="1">IF(PaymentSchedule3[[#This Row],[Payment Number]]&lt;&gt;"",PaymentSchedule3[[#This Row],[Beginning
Balance]]*(InterestRate/PaymentsPerYear),"")</f>
        <v>99.099564627498069</v>
      </c>
      <c r="J55" s="28">
        <f ca="1">IF(PaymentSchedule3[[#This Row],[Payment Number]]&lt;&gt;"",IF(PaymentSchedule3[[#This Row],[Scheduled Payment]]+PaymentSchedule3[[#This Row],[Extra
Payment]]&lt;=PaymentSchedule3[[#This Row],[Beginning
Balance]],PaymentSchedule3[[#This Row],[Beginning
Balance]]-PaymentSchedule3[[#This Row],[Principal]],0),"")</f>
        <v>14721.379070041494</v>
      </c>
      <c r="K55" s="30">
        <f ca="1">IF(PaymentSchedule3[[#This Row],[Payment Number]]&lt;&gt;"",SUM(INDEX(PaymentSchedule3[Interest],1,1):PaymentSchedule3[[#This Row],[Interest]]),"")</f>
        <v>4912.8969958914713</v>
      </c>
    </row>
    <row r="56" spans="2:11" ht="24" customHeight="1">
      <c r="B56" s="26">
        <f ca="1">IF(LoanIsGood,IF(ROW()-ROW(PaymentSchedule3[[#Headers],[Payment Number]])&gt;ScheduledNumberOfPayments,"",ROW()-ROW(PaymentSchedule3[[#Headers],[Payment Number]])),"")</f>
        <v>43</v>
      </c>
      <c r="C56" s="27">
        <f ca="1">IF(PaymentSchedule3[[#This Row],[Payment Number]]&lt;&gt;"",EOMONTH(LoanStartDate,ROW(PaymentSchedule3[[#This Row],[Payment Number]])-ROW(PaymentSchedule3[[#Headers],[Payment Number]])-2)+DAY(LoanStartDate),"")</f>
        <v>45784</v>
      </c>
      <c r="D56" s="28">
        <f ca="1">IF(PaymentSchedule3[[#This Row],[Payment Number]]&lt;&gt;"",IF(ROW()-ROW(PaymentSchedule3[[#Headers],[Beginning
Balance]])=1,LoanAmount,INDEX(PaymentSchedule3[Ending
Balance],ROW()-ROW(PaymentSchedule3[[#Headers],[Beginning
Balance]])-1)),"")</f>
        <v>14721.379070041494</v>
      </c>
      <c r="E56" s="29">
        <f ca="1">IF(PaymentSchedule3[[#This Row],[Payment Number]]&lt;&gt;"",ScheduledPayment,"")</f>
        <v>242.65518871071387</v>
      </c>
      <c r="F56"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6"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56" s="28">
        <f ca="1">IF(PaymentSchedule3[[#This Row],[Payment Number]]&lt;&gt;"",PaymentSchedule3[[#This Row],[Total
Payment]]-PaymentSchedule3[[#This Row],[Interest]],"")</f>
        <v>144.51266157710393</v>
      </c>
      <c r="I56" s="30">
        <f ca="1">IF(PaymentSchedule3[[#This Row],[Payment Number]]&lt;&gt;"",PaymentSchedule3[[#This Row],[Beginning
Balance]]*(InterestRate/PaymentsPerYear),"")</f>
        <v>98.14252713360996</v>
      </c>
      <c r="J56" s="28">
        <f ca="1">IF(PaymentSchedule3[[#This Row],[Payment Number]]&lt;&gt;"",IF(PaymentSchedule3[[#This Row],[Scheduled Payment]]+PaymentSchedule3[[#This Row],[Extra
Payment]]&lt;=PaymentSchedule3[[#This Row],[Beginning
Balance]],PaymentSchedule3[[#This Row],[Beginning
Balance]]-PaymentSchedule3[[#This Row],[Principal]],0),"")</f>
        <v>14576.86640846439</v>
      </c>
      <c r="K56" s="30">
        <f ca="1">IF(PaymentSchedule3[[#This Row],[Payment Number]]&lt;&gt;"",SUM(INDEX(PaymentSchedule3[Interest],1,1):PaymentSchedule3[[#This Row],[Interest]]),"")</f>
        <v>5011.0395230250815</v>
      </c>
    </row>
    <row r="57" spans="2:11" ht="24" customHeight="1">
      <c r="B57" s="26">
        <f ca="1">IF(LoanIsGood,IF(ROW()-ROW(PaymentSchedule3[[#Headers],[Payment Number]])&gt;ScheduledNumberOfPayments,"",ROW()-ROW(PaymentSchedule3[[#Headers],[Payment Number]])),"")</f>
        <v>44</v>
      </c>
      <c r="C57" s="27">
        <f ca="1">IF(PaymentSchedule3[[#This Row],[Payment Number]]&lt;&gt;"",EOMONTH(LoanStartDate,ROW(PaymentSchedule3[[#This Row],[Payment Number]])-ROW(PaymentSchedule3[[#Headers],[Payment Number]])-2)+DAY(LoanStartDate),"")</f>
        <v>45815</v>
      </c>
      <c r="D57" s="28">
        <f ca="1">IF(PaymentSchedule3[[#This Row],[Payment Number]]&lt;&gt;"",IF(ROW()-ROW(PaymentSchedule3[[#Headers],[Beginning
Balance]])=1,LoanAmount,INDEX(PaymentSchedule3[Ending
Balance],ROW()-ROW(PaymentSchedule3[[#Headers],[Beginning
Balance]])-1)),"")</f>
        <v>14576.86640846439</v>
      </c>
      <c r="E57" s="29">
        <f ca="1">IF(PaymentSchedule3[[#This Row],[Payment Number]]&lt;&gt;"",ScheduledPayment,"")</f>
        <v>242.65518871071387</v>
      </c>
      <c r="F57"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7"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57" s="28">
        <f ca="1">IF(PaymentSchedule3[[#This Row],[Payment Number]]&lt;&gt;"",PaymentSchedule3[[#This Row],[Total
Payment]]-PaymentSchedule3[[#This Row],[Interest]],"")</f>
        <v>145.47607932095127</v>
      </c>
      <c r="I57" s="30">
        <f ca="1">IF(PaymentSchedule3[[#This Row],[Payment Number]]&lt;&gt;"",PaymentSchedule3[[#This Row],[Beginning
Balance]]*(InterestRate/PaymentsPerYear),"")</f>
        <v>97.179109389762601</v>
      </c>
      <c r="J57" s="28">
        <f ca="1">IF(PaymentSchedule3[[#This Row],[Payment Number]]&lt;&gt;"",IF(PaymentSchedule3[[#This Row],[Scheduled Payment]]+PaymentSchedule3[[#This Row],[Extra
Payment]]&lt;=PaymentSchedule3[[#This Row],[Beginning
Balance]],PaymentSchedule3[[#This Row],[Beginning
Balance]]-PaymentSchedule3[[#This Row],[Principal]],0),"")</f>
        <v>14431.390329143438</v>
      </c>
      <c r="K57" s="30">
        <f ca="1">IF(PaymentSchedule3[[#This Row],[Payment Number]]&lt;&gt;"",SUM(INDEX(PaymentSchedule3[Interest],1,1):PaymentSchedule3[[#This Row],[Interest]]),"")</f>
        <v>5108.2186324148443</v>
      </c>
    </row>
    <row r="58" spans="2:11" ht="24" customHeight="1">
      <c r="B58" s="26">
        <f ca="1">IF(LoanIsGood,IF(ROW()-ROW(PaymentSchedule3[[#Headers],[Payment Number]])&gt;ScheduledNumberOfPayments,"",ROW()-ROW(PaymentSchedule3[[#Headers],[Payment Number]])),"")</f>
        <v>45</v>
      </c>
      <c r="C58" s="27">
        <f ca="1">IF(PaymentSchedule3[[#This Row],[Payment Number]]&lt;&gt;"",EOMONTH(LoanStartDate,ROW(PaymentSchedule3[[#This Row],[Payment Number]])-ROW(PaymentSchedule3[[#Headers],[Payment Number]])-2)+DAY(LoanStartDate),"")</f>
        <v>45845</v>
      </c>
      <c r="D58" s="28">
        <f ca="1">IF(PaymentSchedule3[[#This Row],[Payment Number]]&lt;&gt;"",IF(ROW()-ROW(PaymentSchedule3[[#Headers],[Beginning
Balance]])=1,LoanAmount,INDEX(PaymentSchedule3[Ending
Balance],ROW()-ROW(PaymentSchedule3[[#Headers],[Beginning
Balance]])-1)),"")</f>
        <v>14431.390329143438</v>
      </c>
      <c r="E58" s="29">
        <f ca="1">IF(PaymentSchedule3[[#This Row],[Payment Number]]&lt;&gt;"",ScheduledPayment,"")</f>
        <v>242.65518871071387</v>
      </c>
      <c r="F58"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8"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58" s="28">
        <f ca="1">IF(PaymentSchedule3[[#This Row],[Payment Number]]&lt;&gt;"",PaymentSchedule3[[#This Row],[Total
Payment]]-PaymentSchedule3[[#This Row],[Interest]],"")</f>
        <v>146.44591984975762</v>
      </c>
      <c r="I58" s="30">
        <f ca="1">IF(PaymentSchedule3[[#This Row],[Payment Number]]&lt;&gt;"",PaymentSchedule3[[#This Row],[Beginning
Balance]]*(InterestRate/PaymentsPerYear),"")</f>
        <v>96.209268860956257</v>
      </c>
      <c r="J58" s="28">
        <f ca="1">IF(PaymentSchedule3[[#This Row],[Payment Number]]&lt;&gt;"",IF(PaymentSchedule3[[#This Row],[Scheduled Payment]]+PaymentSchedule3[[#This Row],[Extra
Payment]]&lt;=PaymentSchedule3[[#This Row],[Beginning
Balance]],PaymentSchedule3[[#This Row],[Beginning
Balance]]-PaymentSchedule3[[#This Row],[Principal]],0),"")</f>
        <v>14284.944409293681</v>
      </c>
      <c r="K58" s="30">
        <f ca="1">IF(PaymentSchedule3[[#This Row],[Payment Number]]&lt;&gt;"",SUM(INDEX(PaymentSchedule3[Interest],1,1):PaymentSchedule3[[#This Row],[Interest]]),"")</f>
        <v>5204.4279012758007</v>
      </c>
    </row>
    <row r="59" spans="2:11" ht="24" customHeight="1">
      <c r="B59" s="26">
        <f ca="1">IF(LoanIsGood,IF(ROW()-ROW(PaymentSchedule3[[#Headers],[Payment Number]])&gt;ScheduledNumberOfPayments,"",ROW()-ROW(PaymentSchedule3[[#Headers],[Payment Number]])),"")</f>
        <v>46</v>
      </c>
      <c r="C59" s="27">
        <f ca="1">IF(PaymentSchedule3[[#This Row],[Payment Number]]&lt;&gt;"",EOMONTH(LoanStartDate,ROW(PaymentSchedule3[[#This Row],[Payment Number]])-ROW(PaymentSchedule3[[#Headers],[Payment Number]])-2)+DAY(LoanStartDate),"")</f>
        <v>45876</v>
      </c>
      <c r="D59" s="28">
        <f ca="1">IF(PaymentSchedule3[[#This Row],[Payment Number]]&lt;&gt;"",IF(ROW()-ROW(PaymentSchedule3[[#Headers],[Beginning
Balance]])=1,LoanAmount,INDEX(PaymentSchedule3[Ending
Balance],ROW()-ROW(PaymentSchedule3[[#Headers],[Beginning
Balance]])-1)),"")</f>
        <v>14284.944409293681</v>
      </c>
      <c r="E59" s="29">
        <f ca="1">IF(PaymentSchedule3[[#This Row],[Payment Number]]&lt;&gt;"",ScheduledPayment,"")</f>
        <v>242.65518871071387</v>
      </c>
      <c r="F59"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9"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59" s="28">
        <f ca="1">IF(PaymentSchedule3[[#This Row],[Payment Number]]&lt;&gt;"",PaymentSchedule3[[#This Row],[Total
Payment]]-PaymentSchedule3[[#This Row],[Interest]],"")</f>
        <v>147.42222598208934</v>
      </c>
      <c r="I59" s="30">
        <f ca="1">IF(PaymentSchedule3[[#This Row],[Payment Number]]&lt;&gt;"",PaymentSchedule3[[#This Row],[Beginning
Balance]]*(InterestRate/PaymentsPerYear),"")</f>
        <v>95.232962728624543</v>
      </c>
      <c r="J59" s="28">
        <f ca="1">IF(PaymentSchedule3[[#This Row],[Payment Number]]&lt;&gt;"",IF(PaymentSchedule3[[#This Row],[Scheduled Payment]]+PaymentSchedule3[[#This Row],[Extra
Payment]]&lt;=PaymentSchedule3[[#This Row],[Beginning
Balance]],PaymentSchedule3[[#This Row],[Beginning
Balance]]-PaymentSchedule3[[#This Row],[Principal]],0),"")</f>
        <v>14137.522183311592</v>
      </c>
      <c r="K59" s="30">
        <f ca="1">IF(PaymentSchedule3[[#This Row],[Payment Number]]&lt;&gt;"",SUM(INDEX(PaymentSchedule3[Interest],1,1):PaymentSchedule3[[#This Row],[Interest]]),"")</f>
        <v>5299.6608640044251</v>
      </c>
    </row>
    <row r="60" spans="2:11" ht="24" customHeight="1">
      <c r="B60" s="26">
        <f ca="1">IF(LoanIsGood,IF(ROW()-ROW(PaymentSchedule3[[#Headers],[Payment Number]])&gt;ScheduledNumberOfPayments,"",ROW()-ROW(PaymentSchedule3[[#Headers],[Payment Number]])),"")</f>
        <v>47</v>
      </c>
      <c r="C60" s="27">
        <f ca="1">IF(PaymentSchedule3[[#This Row],[Payment Number]]&lt;&gt;"",EOMONTH(LoanStartDate,ROW(PaymentSchedule3[[#This Row],[Payment Number]])-ROW(PaymentSchedule3[[#Headers],[Payment Number]])-2)+DAY(LoanStartDate),"")</f>
        <v>45907</v>
      </c>
      <c r="D60" s="28">
        <f ca="1">IF(PaymentSchedule3[[#This Row],[Payment Number]]&lt;&gt;"",IF(ROW()-ROW(PaymentSchedule3[[#Headers],[Beginning
Balance]])=1,LoanAmount,INDEX(PaymentSchedule3[Ending
Balance],ROW()-ROW(PaymentSchedule3[[#Headers],[Beginning
Balance]])-1)),"")</f>
        <v>14137.522183311592</v>
      </c>
      <c r="E60" s="29">
        <f ca="1">IF(PaymentSchedule3[[#This Row],[Payment Number]]&lt;&gt;"",ScheduledPayment,"")</f>
        <v>242.65518871071387</v>
      </c>
      <c r="F60"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0"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60" s="28">
        <f ca="1">IF(PaymentSchedule3[[#This Row],[Payment Number]]&lt;&gt;"",PaymentSchedule3[[#This Row],[Total
Payment]]-PaymentSchedule3[[#This Row],[Interest]],"")</f>
        <v>148.40504082196992</v>
      </c>
      <c r="I60" s="30">
        <f ca="1">IF(PaymentSchedule3[[#This Row],[Payment Number]]&lt;&gt;"",PaymentSchedule3[[#This Row],[Beginning
Balance]]*(InterestRate/PaymentsPerYear),"")</f>
        <v>94.250147888743953</v>
      </c>
      <c r="J60" s="28">
        <f ca="1">IF(PaymentSchedule3[[#This Row],[Payment Number]]&lt;&gt;"",IF(PaymentSchedule3[[#This Row],[Scheduled Payment]]+PaymentSchedule3[[#This Row],[Extra
Payment]]&lt;=PaymentSchedule3[[#This Row],[Beginning
Balance]],PaymentSchedule3[[#This Row],[Beginning
Balance]]-PaymentSchedule3[[#This Row],[Principal]],0),"")</f>
        <v>13989.117142489622</v>
      </c>
      <c r="K60" s="30">
        <f ca="1">IF(PaymentSchedule3[[#This Row],[Payment Number]]&lt;&gt;"",SUM(INDEX(PaymentSchedule3[Interest],1,1):PaymentSchedule3[[#This Row],[Interest]]),"")</f>
        <v>5393.9110118931694</v>
      </c>
    </row>
    <row r="61" spans="2:11" ht="24" customHeight="1">
      <c r="B61" s="26">
        <f ca="1">IF(LoanIsGood,IF(ROW()-ROW(PaymentSchedule3[[#Headers],[Payment Number]])&gt;ScheduledNumberOfPayments,"",ROW()-ROW(PaymentSchedule3[[#Headers],[Payment Number]])),"")</f>
        <v>48</v>
      </c>
      <c r="C61" s="27">
        <f ca="1">IF(PaymentSchedule3[[#This Row],[Payment Number]]&lt;&gt;"",EOMONTH(LoanStartDate,ROW(PaymentSchedule3[[#This Row],[Payment Number]])-ROW(PaymentSchedule3[[#Headers],[Payment Number]])-2)+DAY(LoanStartDate),"")</f>
        <v>45937</v>
      </c>
      <c r="D61" s="28">
        <f ca="1">IF(PaymentSchedule3[[#This Row],[Payment Number]]&lt;&gt;"",IF(ROW()-ROW(PaymentSchedule3[[#Headers],[Beginning
Balance]])=1,LoanAmount,INDEX(PaymentSchedule3[Ending
Balance],ROW()-ROW(PaymentSchedule3[[#Headers],[Beginning
Balance]])-1)),"")</f>
        <v>13989.117142489622</v>
      </c>
      <c r="E61" s="29">
        <f ca="1">IF(PaymentSchedule3[[#This Row],[Payment Number]]&lt;&gt;"",ScheduledPayment,"")</f>
        <v>242.65518871071387</v>
      </c>
      <c r="F61"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1"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61" s="28">
        <f ca="1">IF(PaymentSchedule3[[#This Row],[Payment Number]]&lt;&gt;"",PaymentSchedule3[[#This Row],[Total
Payment]]-PaymentSchedule3[[#This Row],[Interest]],"")</f>
        <v>149.39440776078305</v>
      </c>
      <c r="I61" s="30">
        <f ca="1">IF(PaymentSchedule3[[#This Row],[Payment Number]]&lt;&gt;"",PaymentSchedule3[[#This Row],[Beginning
Balance]]*(InterestRate/PaymentsPerYear),"")</f>
        <v>93.260780949930819</v>
      </c>
      <c r="J61" s="28">
        <f ca="1">IF(PaymentSchedule3[[#This Row],[Payment Number]]&lt;&gt;"",IF(PaymentSchedule3[[#This Row],[Scheduled Payment]]+PaymentSchedule3[[#This Row],[Extra
Payment]]&lt;=PaymentSchedule3[[#This Row],[Beginning
Balance]],PaymentSchedule3[[#This Row],[Beginning
Balance]]-PaymentSchedule3[[#This Row],[Principal]],0),"")</f>
        <v>13839.722734728839</v>
      </c>
      <c r="K61" s="30">
        <f ca="1">IF(PaymentSchedule3[[#This Row],[Payment Number]]&lt;&gt;"",SUM(INDEX(PaymentSchedule3[Interest],1,1):PaymentSchedule3[[#This Row],[Interest]]),"")</f>
        <v>5487.1717928430999</v>
      </c>
    </row>
    <row r="62" spans="2:11" ht="24" customHeight="1">
      <c r="B62" s="26">
        <f ca="1">IF(LoanIsGood,IF(ROW()-ROW(PaymentSchedule3[[#Headers],[Payment Number]])&gt;ScheduledNumberOfPayments,"",ROW()-ROW(PaymentSchedule3[[#Headers],[Payment Number]])),"")</f>
        <v>49</v>
      </c>
      <c r="C62" s="27">
        <f ca="1">IF(PaymentSchedule3[[#This Row],[Payment Number]]&lt;&gt;"",EOMONTH(LoanStartDate,ROW(PaymentSchedule3[[#This Row],[Payment Number]])-ROW(PaymentSchedule3[[#Headers],[Payment Number]])-2)+DAY(LoanStartDate),"")</f>
        <v>45968</v>
      </c>
      <c r="D62" s="28">
        <f ca="1">IF(PaymentSchedule3[[#This Row],[Payment Number]]&lt;&gt;"",IF(ROW()-ROW(PaymentSchedule3[[#Headers],[Beginning
Balance]])=1,LoanAmount,INDEX(PaymentSchedule3[Ending
Balance],ROW()-ROW(PaymentSchedule3[[#Headers],[Beginning
Balance]])-1)),"")</f>
        <v>13839.722734728839</v>
      </c>
      <c r="E62" s="29">
        <f ca="1">IF(PaymentSchedule3[[#This Row],[Payment Number]]&lt;&gt;"",ScheduledPayment,"")</f>
        <v>242.65518871071387</v>
      </c>
      <c r="F62"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2"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62" s="28">
        <f ca="1">IF(PaymentSchedule3[[#This Row],[Payment Number]]&lt;&gt;"",PaymentSchedule3[[#This Row],[Total
Payment]]-PaymentSchedule3[[#This Row],[Interest]],"")</f>
        <v>150.39037047918828</v>
      </c>
      <c r="I62" s="30">
        <f ca="1">IF(PaymentSchedule3[[#This Row],[Payment Number]]&lt;&gt;"",PaymentSchedule3[[#This Row],[Beginning
Balance]]*(InterestRate/PaymentsPerYear),"")</f>
        <v>92.264818231525595</v>
      </c>
      <c r="J62" s="28">
        <f ca="1">IF(PaymentSchedule3[[#This Row],[Payment Number]]&lt;&gt;"",IF(PaymentSchedule3[[#This Row],[Scheduled Payment]]+PaymentSchedule3[[#This Row],[Extra
Payment]]&lt;=PaymentSchedule3[[#This Row],[Beginning
Balance]],PaymentSchedule3[[#This Row],[Beginning
Balance]]-PaymentSchedule3[[#This Row],[Principal]],0),"")</f>
        <v>13689.332364249651</v>
      </c>
      <c r="K62" s="30">
        <f ca="1">IF(PaymentSchedule3[[#This Row],[Payment Number]]&lt;&gt;"",SUM(INDEX(PaymentSchedule3[Interest],1,1):PaymentSchedule3[[#This Row],[Interest]]),"")</f>
        <v>5579.436611074625</v>
      </c>
    </row>
    <row r="63" spans="2:11" ht="24" customHeight="1">
      <c r="B63" s="26">
        <f ca="1">IF(LoanIsGood,IF(ROW()-ROW(PaymentSchedule3[[#Headers],[Payment Number]])&gt;ScheduledNumberOfPayments,"",ROW()-ROW(PaymentSchedule3[[#Headers],[Payment Number]])),"")</f>
        <v>50</v>
      </c>
      <c r="C63" s="27">
        <f ca="1">IF(PaymentSchedule3[[#This Row],[Payment Number]]&lt;&gt;"",EOMONTH(LoanStartDate,ROW(PaymentSchedule3[[#This Row],[Payment Number]])-ROW(PaymentSchedule3[[#Headers],[Payment Number]])-2)+DAY(LoanStartDate),"")</f>
        <v>45998</v>
      </c>
      <c r="D63" s="28">
        <f ca="1">IF(PaymentSchedule3[[#This Row],[Payment Number]]&lt;&gt;"",IF(ROW()-ROW(PaymentSchedule3[[#Headers],[Beginning
Balance]])=1,LoanAmount,INDEX(PaymentSchedule3[Ending
Balance],ROW()-ROW(PaymentSchedule3[[#Headers],[Beginning
Balance]])-1)),"")</f>
        <v>13689.332364249651</v>
      </c>
      <c r="E63" s="29">
        <f ca="1">IF(PaymentSchedule3[[#This Row],[Payment Number]]&lt;&gt;"",ScheduledPayment,"")</f>
        <v>242.65518871071387</v>
      </c>
      <c r="F63"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3"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63" s="28">
        <f ca="1">IF(PaymentSchedule3[[#This Row],[Payment Number]]&lt;&gt;"",PaymentSchedule3[[#This Row],[Total
Payment]]-PaymentSchedule3[[#This Row],[Interest]],"")</f>
        <v>151.39297294904952</v>
      </c>
      <c r="I63" s="30">
        <f ca="1">IF(PaymentSchedule3[[#This Row],[Payment Number]]&lt;&gt;"",PaymentSchedule3[[#This Row],[Beginning
Balance]]*(InterestRate/PaymentsPerYear),"")</f>
        <v>91.262215761664351</v>
      </c>
      <c r="J63" s="28">
        <f ca="1">IF(PaymentSchedule3[[#This Row],[Payment Number]]&lt;&gt;"",IF(PaymentSchedule3[[#This Row],[Scheduled Payment]]+PaymentSchedule3[[#This Row],[Extra
Payment]]&lt;=PaymentSchedule3[[#This Row],[Beginning
Balance]],PaymentSchedule3[[#This Row],[Beginning
Balance]]-PaymentSchedule3[[#This Row],[Principal]],0),"")</f>
        <v>13537.939391300601</v>
      </c>
      <c r="K63" s="30">
        <f ca="1">IF(PaymentSchedule3[[#This Row],[Payment Number]]&lt;&gt;"",SUM(INDEX(PaymentSchedule3[Interest],1,1):PaymentSchedule3[[#This Row],[Interest]]),"")</f>
        <v>5670.6988268362893</v>
      </c>
    </row>
    <row r="64" spans="2:11" ht="24" customHeight="1">
      <c r="B64" s="26">
        <f ca="1">IF(LoanIsGood,IF(ROW()-ROW(PaymentSchedule3[[#Headers],[Payment Number]])&gt;ScheduledNumberOfPayments,"",ROW()-ROW(PaymentSchedule3[[#Headers],[Payment Number]])),"")</f>
        <v>51</v>
      </c>
      <c r="C64" s="27">
        <f ca="1">IF(PaymentSchedule3[[#This Row],[Payment Number]]&lt;&gt;"",EOMONTH(LoanStartDate,ROW(PaymentSchedule3[[#This Row],[Payment Number]])-ROW(PaymentSchedule3[[#Headers],[Payment Number]])-2)+DAY(LoanStartDate),"")</f>
        <v>46029</v>
      </c>
      <c r="D64" s="28">
        <f ca="1">IF(PaymentSchedule3[[#This Row],[Payment Number]]&lt;&gt;"",IF(ROW()-ROW(PaymentSchedule3[[#Headers],[Beginning
Balance]])=1,LoanAmount,INDEX(PaymentSchedule3[Ending
Balance],ROW()-ROW(PaymentSchedule3[[#Headers],[Beginning
Balance]])-1)),"")</f>
        <v>13537.939391300601</v>
      </c>
      <c r="E64" s="29">
        <f ca="1">IF(PaymentSchedule3[[#This Row],[Payment Number]]&lt;&gt;"",ScheduledPayment,"")</f>
        <v>242.65518871071387</v>
      </c>
      <c r="F64"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4"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64" s="28">
        <f ca="1">IF(PaymentSchedule3[[#This Row],[Payment Number]]&lt;&gt;"",PaymentSchedule3[[#This Row],[Total
Payment]]-PaymentSchedule3[[#This Row],[Interest]],"")</f>
        <v>152.40225943537655</v>
      </c>
      <c r="I64" s="30">
        <f ca="1">IF(PaymentSchedule3[[#This Row],[Payment Number]]&lt;&gt;"",PaymentSchedule3[[#This Row],[Beginning
Balance]]*(InterestRate/PaymentsPerYear),"")</f>
        <v>90.252929275337337</v>
      </c>
      <c r="J64" s="28">
        <f ca="1">IF(PaymentSchedule3[[#This Row],[Payment Number]]&lt;&gt;"",IF(PaymentSchedule3[[#This Row],[Scheduled Payment]]+PaymentSchedule3[[#This Row],[Extra
Payment]]&lt;=PaymentSchedule3[[#This Row],[Beginning
Balance]],PaymentSchedule3[[#This Row],[Beginning
Balance]]-PaymentSchedule3[[#This Row],[Principal]],0),"")</f>
        <v>13385.537131865223</v>
      </c>
      <c r="K64" s="30">
        <f ca="1">IF(PaymentSchedule3[[#This Row],[Payment Number]]&lt;&gt;"",SUM(INDEX(PaymentSchedule3[Interest],1,1):PaymentSchedule3[[#This Row],[Interest]]),"")</f>
        <v>5760.9517561116263</v>
      </c>
    </row>
    <row r="65" spans="2:11" ht="24" customHeight="1">
      <c r="B65" s="26">
        <f ca="1">IF(LoanIsGood,IF(ROW()-ROW(PaymentSchedule3[[#Headers],[Payment Number]])&gt;ScheduledNumberOfPayments,"",ROW()-ROW(PaymentSchedule3[[#Headers],[Payment Number]])),"")</f>
        <v>52</v>
      </c>
      <c r="C65" s="27">
        <f ca="1">IF(PaymentSchedule3[[#This Row],[Payment Number]]&lt;&gt;"",EOMONTH(LoanStartDate,ROW(PaymentSchedule3[[#This Row],[Payment Number]])-ROW(PaymentSchedule3[[#Headers],[Payment Number]])-2)+DAY(LoanStartDate),"")</f>
        <v>46060</v>
      </c>
      <c r="D65" s="28">
        <f ca="1">IF(PaymentSchedule3[[#This Row],[Payment Number]]&lt;&gt;"",IF(ROW()-ROW(PaymentSchedule3[[#Headers],[Beginning
Balance]])=1,LoanAmount,INDEX(PaymentSchedule3[Ending
Balance],ROW()-ROW(PaymentSchedule3[[#Headers],[Beginning
Balance]])-1)),"")</f>
        <v>13385.537131865223</v>
      </c>
      <c r="E65" s="29">
        <f ca="1">IF(PaymentSchedule3[[#This Row],[Payment Number]]&lt;&gt;"",ScheduledPayment,"")</f>
        <v>242.65518871071387</v>
      </c>
      <c r="F65"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5"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65" s="28">
        <f ca="1">IF(PaymentSchedule3[[#This Row],[Payment Number]]&lt;&gt;"",PaymentSchedule3[[#This Row],[Total
Payment]]-PaymentSchedule3[[#This Row],[Interest]],"")</f>
        <v>153.41827449827906</v>
      </c>
      <c r="I65" s="30">
        <f ca="1">IF(PaymentSchedule3[[#This Row],[Payment Number]]&lt;&gt;"",PaymentSchedule3[[#This Row],[Beginning
Balance]]*(InterestRate/PaymentsPerYear),"")</f>
        <v>89.236914212434826</v>
      </c>
      <c r="J65" s="28">
        <f ca="1">IF(PaymentSchedule3[[#This Row],[Payment Number]]&lt;&gt;"",IF(PaymentSchedule3[[#This Row],[Scheduled Payment]]+PaymentSchedule3[[#This Row],[Extra
Payment]]&lt;=PaymentSchedule3[[#This Row],[Beginning
Balance]],PaymentSchedule3[[#This Row],[Beginning
Balance]]-PaymentSchedule3[[#This Row],[Principal]],0),"")</f>
        <v>13232.118857366944</v>
      </c>
      <c r="K65" s="30">
        <f ca="1">IF(PaymentSchedule3[[#This Row],[Payment Number]]&lt;&gt;"",SUM(INDEX(PaymentSchedule3[Interest],1,1):PaymentSchedule3[[#This Row],[Interest]]),"")</f>
        <v>5850.1886703240607</v>
      </c>
    </row>
    <row r="66" spans="2:11" ht="24" customHeight="1">
      <c r="B66" s="26">
        <f ca="1">IF(LoanIsGood,IF(ROW()-ROW(PaymentSchedule3[[#Headers],[Payment Number]])&gt;ScheduledNumberOfPayments,"",ROW()-ROW(PaymentSchedule3[[#Headers],[Payment Number]])),"")</f>
        <v>53</v>
      </c>
      <c r="C66" s="27">
        <f ca="1">IF(PaymentSchedule3[[#This Row],[Payment Number]]&lt;&gt;"",EOMONTH(LoanStartDate,ROW(PaymentSchedule3[[#This Row],[Payment Number]])-ROW(PaymentSchedule3[[#Headers],[Payment Number]])-2)+DAY(LoanStartDate),"")</f>
        <v>46088</v>
      </c>
      <c r="D66" s="28">
        <f ca="1">IF(PaymentSchedule3[[#This Row],[Payment Number]]&lt;&gt;"",IF(ROW()-ROW(PaymentSchedule3[[#Headers],[Beginning
Balance]])=1,LoanAmount,INDEX(PaymentSchedule3[Ending
Balance],ROW()-ROW(PaymentSchedule3[[#Headers],[Beginning
Balance]])-1)),"")</f>
        <v>13232.118857366944</v>
      </c>
      <c r="E66" s="29">
        <f ca="1">IF(PaymentSchedule3[[#This Row],[Payment Number]]&lt;&gt;"",ScheduledPayment,"")</f>
        <v>242.65518871071387</v>
      </c>
      <c r="F66"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6"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66" s="28">
        <f ca="1">IF(PaymentSchedule3[[#This Row],[Payment Number]]&lt;&gt;"",PaymentSchedule3[[#This Row],[Total
Payment]]-PaymentSchedule3[[#This Row],[Interest]],"")</f>
        <v>154.44106299493424</v>
      </c>
      <c r="I66" s="30">
        <f ca="1">IF(PaymentSchedule3[[#This Row],[Payment Number]]&lt;&gt;"",PaymentSchedule3[[#This Row],[Beginning
Balance]]*(InterestRate/PaymentsPerYear),"")</f>
        <v>88.21412571577963</v>
      </c>
      <c r="J66" s="28">
        <f ca="1">IF(PaymentSchedule3[[#This Row],[Payment Number]]&lt;&gt;"",IF(PaymentSchedule3[[#This Row],[Scheduled Payment]]+PaymentSchedule3[[#This Row],[Extra
Payment]]&lt;=PaymentSchedule3[[#This Row],[Beginning
Balance]],PaymentSchedule3[[#This Row],[Beginning
Balance]]-PaymentSchedule3[[#This Row],[Principal]],0),"")</f>
        <v>13077.67779437201</v>
      </c>
      <c r="K66" s="30">
        <f ca="1">IF(PaymentSchedule3[[#This Row],[Payment Number]]&lt;&gt;"",SUM(INDEX(PaymentSchedule3[Interest],1,1):PaymentSchedule3[[#This Row],[Interest]]),"")</f>
        <v>5938.4027960398407</v>
      </c>
    </row>
    <row r="67" spans="2:11" ht="24" customHeight="1">
      <c r="B67" s="26">
        <f ca="1">IF(LoanIsGood,IF(ROW()-ROW(PaymentSchedule3[[#Headers],[Payment Number]])&gt;ScheduledNumberOfPayments,"",ROW()-ROW(PaymentSchedule3[[#Headers],[Payment Number]])),"")</f>
        <v>54</v>
      </c>
      <c r="C67" s="27">
        <f ca="1">IF(PaymentSchedule3[[#This Row],[Payment Number]]&lt;&gt;"",EOMONTH(LoanStartDate,ROW(PaymentSchedule3[[#This Row],[Payment Number]])-ROW(PaymentSchedule3[[#Headers],[Payment Number]])-2)+DAY(LoanStartDate),"")</f>
        <v>46119</v>
      </c>
      <c r="D67" s="28">
        <f ca="1">IF(PaymentSchedule3[[#This Row],[Payment Number]]&lt;&gt;"",IF(ROW()-ROW(PaymentSchedule3[[#Headers],[Beginning
Balance]])=1,LoanAmount,INDEX(PaymentSchedule3[Ending
Balance],ROW()-ROW(PaymentSchedule3[[#Headers],[Beginning
Balance]])-1)),"")</f>
        <v>13077.67779437201</v>
      </c>
      <c r="E67" s="29">
        <f ca="1">IF(PaymentSchedule3[[#This Row],[Payment Number]]&lt;&gt;"",ScheduledPayment,"")</f>
        <v>242.65518871071387</v>
      </c>
      <c r="F67"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7"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67" s="28">
        <f ca="1">IF(PaymentSchedule3[[#This Row],[Payment Number]]&lt;&gt;"",PaymentSchedule3[[#This Row],[Total
Payment]]-PaymentSchedule3[[#This Row],[Interest]],"")</f>
        <v>155.47067008156714</v>
      </c>
      <c r="I67" s="30">
        <f ca="1">IF(PaymentSchedule3[[#This Row],[Payment Number]]&lt;&gt;"",PaymentSchedule3[[#This Row],[Beginning
Balance]]*(InterestRate/PaymentsPerYear),"")</f>
        <v>87.184518629146737</v>
      </c>
      <c r="J67" s="28">
        <f ca="1">IF(PaymentSchedule3[[#This Row],[Payment Number]]&lt;&gt;"",IF(PaymentSchedule3[[#This Row],[Scheduled Payment]]+PaymentSchedule3[[#This Row],[Extra
Payment]]&lt;=PaymentSchedule3[[#This Row],[Beginning
Balance]],PaymentSchedule3[[#This Row],[Beginning
Balance]]-PaymentSchedule3[[#This Row],[Principal]],0),"")</f>
        <v>12922.207124290442</v>
      </c>
      <c r="K67" s="30">
        <f ca="1">IF(PaymentSchedule3[[#This Row],[Payment Number]]&lt;&gt;"",SUM(INDEX(PaymentSchedule3[Interest],1,1):PaymentSchedule3[[#This Row],[Interest]]),"")</f>
        <v>6025.5873146689873</v>
      </c>
    </row>
    <row r="68" spans="2:11" ht="24" customHeight="1">
      <c r="B68" s="26">
        <f ca="1">IF(LoanIsGood,IF(ROW()-ROW(PaymentSchedule3[[#Headers],[Payment Number]])&gt;ScheduledNumberOfPayments,"",ROW()-ROW(PaymentSchedule3[[#Headers],[Payment Number]])),"")</f>
        <v>55</v>
      </c>
      <c r="C68" s="27">
        <f ca="1">IF(PaymentSchedule3[[#This Row],[Payment Number]]&lt;&gt;"",EOMONTH(LoanStartDate,ROW(PaymentSchedule3[[#This Row],[Payment Number]])-ROW(PaymentSchedule3[[#Headers],[Payment Number]])-2)+DAY(LoanStartDate),"")</f>
        <v>46149</v>
      </c>
      <c r="D68" s="28">
        <f ca="1">IF(PaymentSchedule3[[#This Row],[Payment Number]]&lt;&gt;"",IF(ROW()-ROW(PaymentSchedule3[[#Headers],[Beginning
Balance]])=1,LoanAmount,INDEX(PaymentSchedule3[Ending
Balance],ROW()-ROW(PaymentSchedule3[[#Headers],[Beginning
Balance]])-1)),"")</f>
        <v>12922.207124290442</v>
      </c>
      <c r="E68" s="29">
        <f ca="1">IF(PaymentSchedule3[[#This Row],[Payment Number]]&lt;&gt;"",ScheduledPayment,"")</f>
        <v>242.65518871071387</v>
      </c>
      <c r="F68"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8"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68" s="28">
        <f ca="1">IF(PaymentSchedule3[[#This Row],[Payment Number]]&lt;&gt;"",PaymentSchedule3[[#This Row],[Total
Payment]]-PaymentSchedule3[[#This Row],[Interest]],"")</f>
        <v>156.50714121544425</v>
      </c>
      <c r="I68" s="30">
        <f ca="1">IF(PaymentSchedule3[[#This Row],[Payment Number]]&lt;&gt;"",PaymentSchedule3[[#This Row],[Beginning
Balance]]*(InterestRate/PaymentsPerYear),"")</f>
        <v>86.148047495269623</v>
      </c>
      <c r="J68" s="28">
        <f ca="1">IF(PaymentSchedule3[[#This Row],[Payment Number]]&lt;&gt;"",IF(PaymentSchedule3[[#This Row],[Scheduled Payment]]+PaymentSchedule3[[#This Row],[Extra
Payment]]&lt;=PaymentSchedule3[[#This Row],[Beginning
Balance]],PaymentSchedule3[[#This Row],[Beginning
Balance]]-PaymentSchedule3[[#This Row],[Principal]],0),"")</f>
        <v>12765.699983074997</v>
      </c>
      <c r="K68" s="30">
        <f ca="1">IF(PaymentSchedule3[[#This Row],[Payment Number]]&lt;&gt;"",SUM(INDEX(PaymentSchedule3[Interest],1,1):PaymentSchedule3[[#This Row],[Interest]]),"")</f>
        <v>6111.7353621642569</v>
      </c>
    </row>
    <row r="69" spans="2:11" ht="24" customHeight="1">
      <c r="B69" s="26">
        <f ca="1">IF(LoanIsGood,IF(ROW()-ROW(PaymentSchedule3[[#Headers],[Payment Number]])&gt;ScheduledNumberOfPayments,"",ROW()-ROW(PaymentSchedule3[[#Headers],[Payment Number]])),"")</f>
        <v>56</v>
      </c>
      <c r="C69" s="27">
        <f ca="1">IF(PaymentSchedule3[[#This Row],[Payment Number]]&lt;&gt;"",EOMONTH(LoanStartDate,ROW(PaymentSchedule3[[#This Row],[Payment Number]])-ROW(PaymentSchedule3[[#Headers],[Payment Number]])-2)+DAY(LoanStartDate),"")</f>
        <v>46180</v>
      </c>
      <c r="D69" s="28">
        <f ca="1">IF(PaymentSchedule3[[#This Row],[Payment Number]]&lt;&gt;"",IF(ROW()-ROW(PaymentSchedule3[[#Headers],[Beginning
Balance]])=1,LoanAmount,INDEX(PaymentSchedule3[Ending
Balance],ROW()-ROW(PaymentSchedule3[[#Headers],[Beginning
Balance]])-1)),"")</f>
        <v>12765.699983074997</v>
      </c>
      <c r="E69" s="29">
        <f ca="1">IF(PaymentSchedule3[[#This Row],[Payment Number]]&lt;&gt;"",ScheduledPayment,"")</f>
        <v>242.65518871071387</v>
      </c>
      <c r="F69"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9"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69" s="28">
        <f ca="1">IF(PaymentSchedule3[[#This Row],[Payment Number]]&lt;&gt;"",PaymentSchedule3[[#This Row],[Total
Payment]]-PaymentSchedule3[[#This Row],[Interest]],"")</f>
        <v>157.55052215688056</v>
      </c>
      <c r="I69" s="30">
        <f ca="1">IF(PaymentSchedule3[[#This Row],[Payment Number]]&lt;&gt;"",PaymentSchedule3[[#This Row],[Beginning
Balance]]*(InterestRate/PaymentsPerYear),"")</f>
        <v>85.104666553833326</v>
      </c>
      <c r="J69" s="28">
        <f ca="1">IF(PaymentSchedule3[[#This Row],[Payment Number]]&lt;&gt;"",IF(PaymentSchedule3[[#This Row],[Scheduled Payment]]+PaymentSchedule3[[#This Row],[Extra
Payment]]&lt;=PaymentSchedule3[[#This Row],[Beginning
Balance]],PaymentSchedule3[[#This Row],[Beginning
Balance]]-PaymentSchedule3[[#This Row],[Principal]],0),"")</f>
        <v>12608.149460918117</v>
      </c>
      <c r="K69" s="30">
        <f ca="1">IF(PaymentSchedule3[[#This Row],[Payment Number]]&lt;&gt;"",SUM(INDEX(PaymentSchedule3[Interest],1,1):PaymentSchedule3[[#This Row],[Interest]]),"")</f>
        <v>6196.8400287180903</v>
      </c>
    </row>
    <row r="70" spans="2:11" ht="24" customHeight="1">
      <c r="B70" s="26">
        <f ca="1">IF(LoanIsGood,IF(ROW()-ROW(PaymentSchedule3[[#Headers],[Payment Number]])&gt;ScheduledNumberOfPayments,"",ROW()-ROW(PaymentSchedule3[[#Headers],[Payment Number]])),"")</f>
        <v>57</v>
      </c>
      <c r="C70" s="27">
        <f ca="1">IF(PaymentSchedule3[[#This Row],[Payment Number]]&lt;&gt;"",EOMONTH(LoanStartDate,ROW(PaymentSchedule3[[#This Row],[Payment Number]])-ROW(PaymentSchedule3[[#Headers],[Payment Number]])-2)+DAY(LoanStartDate),"")</f>
        <v>46210</v>
      </c>
      <c r="D70" s="28">
        <f ca="1">IF(PaymentSchedule3[[#This Row],[Payment Number]]&lt;&gt;"",IF(ROW()-ROW(PaymentSchedule3[[#Headers],[Beginning
Balance]])=1,LoanAmount,INDEX(PaymentSchedule3[Ending
Balance],ROW()-ROW(PaymentSchedule3[[#Headers],[Beginning
Balance]])-1)),"")</f>
        <v>12608.149460918117</v>
      </c>
      <c r="E70" s="29">
        <f ca="1">IF(PaymentSchedule3[[#This Row],[Payment Number]]&lt;&gt;"",ScheduledPayment,"")</f>
        <v>242.65518871071387</v>
      </c>
      <c r="F70"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0"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70" s="28">
        <f ca="1">IF(PaymentSchedule3[[#This Row],[Payment Number]]&lt;&gt;"",PaymentSchedule3[[#This Row],[Total
Payment]]-PaymentSchedule3[[#This Row],[Interest]],"")</f>
        <v>158.60085897125975</v>
      </c>
      <c r="I70" s="30">
        <f ca="1">IF(PaymentSchedule3[[#This Row],[Payment Number]]&lt;&gt;"",PaymentSchedule3[[#This Row],[Beginning
Balance]]*(InterestRate/PaymentsPerYear),"")</f>
        <v>84.054329739454118</v>
      </c>
      <c r="J70" s="28">
        <f ca="1">IF(PaymentSchedule3[[#This Row],[Payment Number]]&lt;&gt;"",IF(PaymentSchedule3[[#This Row],[Scheduled Payment]]+PaymentSchedule3[[#This Row],[Extra
Payment]]&lt;=PaymentSchedule3[[#This Row],[Beginning
Balance]],PaymentSchedule3[[#This Row],[Beginning
Balance]]-PaymentSchedule3[[#This Row],[Principal]],0),"")</f>
        <v>12449.548601946857</v>
      </c>
      <c r="K70" s="30">
        <f ca="1">IF(PaymentSchedule3[[#This Row],[Payment Number]]&lt;&gt;"",SUM(INDEX(PaymentSchedule3[Interest],1,1):PaymentSchedule3[[#This Row],[Interest]]),"")</f>
        <v>6280.8943584575445</v>
      </c>
    </row>
    <row r="71" spans="2:11" ht="24" customHeight="1">
      <c r="B71" s="26">
        <f ca="1">IF(LoanIsGood,IF(ROW()-ROW(PaymentSchedule3[[#Headers],[Payment Number]])&gt;ScheduledNumberOfPayments,"",ROW()-ROW(PaymentSchedule3[[#Headers],[Payment Number]])),"")</f>
        <v>58</v>
      </c>
      <c r="C71" s="27">
        <f ca="1">IF(PaymentSchedule3[[#This Row],[Payment Number]]&lt;&gt;"",EOMONTH(LoanStartDate,ROW(PaymentSchedule3[[#This Row],[Payment Number]])-ROW(PaymentSchedule3[[#Headers],[Payment Number]])-2)+DAY(LoanStartDate),"")</f>
        <v>46241</v>
      </c>
      <c r="D71" s="28">
        <f ca="1">IF(PaymentSchedule3[[#This Row],[Payment Number]]&lt;&gt;"",IF(ROW()-ROW(PaymentSchedule3[[#Headers],[Beginning
Balance]])=1,LoanAmount,INDEX(PaymentSchedule3[Ending
Balance],ROW()-ROW(PaymentSchedule3[[#Headers],[Beginning
Balance]])-1)),"")</f>
        <v>12449.548601946857</v>
      </c>
      <c r="E71" s="29">
        <f ca="1">IF(PaymentSchedule3[[#This Row],[Payment Number]]&lt;&gt;"",ScheduledPayment,"")</f>
        <v>242.65518871071387</v>
      </c>
      <c r="F71" s="28">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1" s="28">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71" s="28">
        <f ca="1">IF(PaymentSchedule3[[#This Row],[Payment Number]]&lt;&gt;"",PaymentSchedule3[[#This Row],[Total
Payment]]-PaymentSchedule3[[#This Row],[Interest]],"")</f>
        <v>159.65819803106814</v>
      </c>
      <c r="I71" s="30">
        <f ca="1">IF(PaymentSchedule3[[#This Row],[Payment Number]]&lt;&gt;"",PaymentSchedule3[[#This Row],[Beginning
Balance]]*(InterestRate/PaymentsPerYear),"")</f>
        <v>82.99699067964572</v>
      </c>
      <c r="J71" s="28">
        <f ca="1">IF(PaymentSchedule3[[#This Row],[Payment Number]]&lt;&gt;"",IF(PaymentSchedule3[[#This Row],[Scheduled Payment]]+PaymentSchedule3[[#This Row],[Extra
Payment]]&lt;=PaymentSchedule3[[#This Row],[Beginning
Balance]],PaymentSchedule3[[#This Row],[Beginning
Balance]]-PaymentSchedule3[[#This Row],[Principal]],0),"")</f>
        <v>12289.89040391579</v>
      </c>
      <c r="K71" s="30">
        <f ca="1">IF(PaymentSchedule3[[#This Row],[Payment Number]]&lt;&gt;"",SUM(INDEX(PaymentSchedule3[Interest],1,1):PaymentSchedule3[[#This Row],[Interest]]),"")</f>
        <v>6363.8913491371904</v>
      </c>
    </row>
    <row r="72" spans="2:11" ht="24" customHeight="1">
      <c r="B72" s="31">
        <f ca="1">IF(LoanIsGood,IF(ROW()-ROW(PaymentSchedule3[[#Headers],[Payment Number]])&gt;ScheduledNumberOfPayments,"",ROW()-ROW(PaymentSchedule3[[#Headers],[Payment Number]])),"")</f>
        <v>59</v>
      </c>
      <c r="C72" s="32">
        <f ca="1">IF(PaymentSchedule3[[#This Row],[Payment Number]]&lt;&gt;"",EOMONTH(LoanStartDate,ROW(PaymentSchedule3[[#This Row],[Payment Number]])-ROW(PaymentSchedule3[[#Headers],[Payment Number]])-2)+DAY(LoanStartDate),"")</f>
        <v>46272</v>
      </c>
      <c r="D72" s="33">
        <f ca="1">IF(PaymentSchedule3[[#This Row],[Payment Number]]&lt;&gt;"",IF(ROW()-ROW(PaymentSchedule3[[#Headers],[Beginning
Balance]])=1,LoanAmount,INDEX(PaymentSchedule3[Ending
Balance],ROW()-ROW(PaymentSchedule3[[#Headers],[Beginning
Balance]])-1)),"")</f>
        <v>12289.89040391579</v>
      </c>
      <c r="E72" s="34">
        <f ca="1">IF(PaymentSchedule3[[#This Row],[Payment Number]]&lt;&gt;"",ScheduledPayment,"")</f>
        <v>242.65518871071387</v>
      </c>
      <c r="F72"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2"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72" s="33">
        <f ca="1">IF(PaymentSchedule3[[#This Row],[Payment Number]]&lt;&gt;"",PaymentSchedule3[[#This Row],[Total
Payment]]-PaymentSchedule3[[#This Row],[Interest]],"")</f>
        <v>160.72258601794192</v>
      </c>
      <c r="I72" s="35">
        <f ca="1">IF(PaymentSchedule3[[#This Row],[Payment Number]]&lt;&gt;"",PaymentSchedule3[[#This Row],[Beginning
Balance]]*(InterestRate/PaymentsPerYear),"")</f>
        <v>81.932602692771937</v>
      </c>
      <c r="J72" s="33">
        <f ca="1">IF(PaymentSchedule3[[#This Row],[Payment Number]]&lt;&gt;"",IF(PaymentSchedule3[[#This Row],[Scheduled Payment]]+PaymentSchedule3[[#This Row],[Extra
Payment]]&lt;=PaymentSchedule3[[#This Row],[Beginning
Balance]],PaymentSchedule3[[#This Row],[Beginning
Balance]]-PaymentSchedule3[[#This Row],[Principal]],0),"")</f>
        <v>12129.167817897847</v>
      </c>
      <c r="K72" s="35">
        <f ca="1">IF(PaymentSchedule3[[#This Row],[Payment Number]]&lt;&gt;"",SUM(INDEX(PaymentSchedule3[Interest],1,1):PaymentSchedule3[[#This Row],[Interest]]),"")</f>
        <v>6445.8239518299624</v>
      </c>
    </row>
    <row r="73" spans="2:11" ht="24" customHeight="1">
      <c r="B73" s="31">
        <f ca="1">IF(LoanIsGood,IF(ROW()-ROW(PaymentSchedule3[[#Headers],[Payment Number]])&gt;ScheduledNumberOfPayments,"",ROW()-ROW(PaymentSchedule3[[#Headers],[Payment Number]])),"")</f>
        <v>60</v>
      </c>
      <c r="C73" s="32">
        <f ca="1">IF(PaymentSchedule3[[#This Row],[Payment Number]]&lt;&gt;"",EOMONTH(LoanStartDate,ROW(PaymentSchedule3[[#This Row],[Payment Number]])-ROW(PaymentSchedule3[[#Headers],[Payment Number]])-2)+DAY(LoanStartDate),"")</f>
        <v>46302</v>
      </c>
      <c r="D73" s="33">
        <f ca="1">IF(PaymentSchedule3[[#This Row],[Payment Number]]&lt;&gt;"",IF(ROW()-ROW(PaymentSchedule3[[#Headers],[Beginning
Balance]])=1,LoanAmount,INDEX(PaymentSchedule3[Ending
Balance],ROW()-ROW(PaymentSchedule3[[#Headers],[Beginning
Balance]])-1)),"")</f>
        <v>12129.167817897847</v>
      </c>
      <c r="E73" s="34">
        <f ca="1">IF(PaymentSchedule3[[#This Row],[Payment Number]]&lt;&gt;"",ScheduledPayment,"")</f>
        <v>242.65518871071387</v>
      </c>
      <c r="F73"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3"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73" s="33">
        <f ca="1">IF(PaymentSchedule3[[#This Row],[Payment Number]]&lt;&gt;"",PaymentSchedule3[[#This Row],[Total
Payment]]-PaymentSchedule3[[#This Row],[Interest]],"")</f>
        <v>161.79406992472821</v>
      </c>
      <c r="I73" s="35">
        <f ca="1">IF(PaymentSchedule3[[#This Row],[Payment Number]]&lt;&gt;"",PaymentSchedule3[[#This Row],[Beginning
Balance]]*(InterestRate/PaymentsPerYear),"")</f>
        <v>80.861118785985653</v>
      </c>
      <c r="J73" s="33">
        <f ca="1">IF(PaymentSchedule3[[#This Row],[Payment Number]]&lt;&gt;"",IF(PaymentSchedule3[[#This Row],[Scheduled Payment]]+PaymentSchedule3[[#This Row],[Extra
Payment]]&lt;=PaymentSchedule3[[#This Row],[Beginning
Balance]],PaymentSchedule3[[#This Row],[Beginning
Balance]]-PaymentSchedule3[[#This Row],[Principal]],0),"")</f>
        <v>11967.373747973119</v>
      </c>
      <c r="K73" s="35">
        <f ca="1">IF(PaymentSchedule3[[#This Row],[Payment Number]]&lt;&gt;"",SUM(INDEX(PaymentSchedule3[Interest],1,1):PaymentSchedule3[[#This Row],[Interest]]),"")</f>
        <v>6526.6850706159485</v>
      </c>
    </row>
    <row r="74" spans="2:11" ht="24" customHeight="1">
      <c r="B74" s="31">
        <f ca="1">IF(LoanIsGood,IF(ROW()-ROW(PaymentSchedule3[[#Headers],[Payment Number]])&gt;ScheduledNumberOfPayments,"",ROW()-ROW(PaymentSchedule3[[#Headers],[Payment Number]])),"")</f>
        <v>61</v>
      </c>
      <c r="C74" s="32">
        <f ca="1">IF(PaymentSchedule3[[#This Row],[Payment Number]]&lt;&gt;"",EOMONTH(LoanStartDate,ROW(PaymentSchedule3[[#This Row],[Payment Number]])-ROW(PaymentSchedule3[[#Headers],[Payment Number]])-2)+DAY(LoanStartDate),"")</f>
        <v>46333</v>
      </c>
      <c r="D74" s="33">
        <f ca="1">IF(PaymentSchedule3[[#This Row],[Payment Number]]&lt;&gt;"",IF(ROW()-ROW(PaymentSchedule3[[#Headers],[Beginning
Balance]])=1,LoanAmount,INDEX(PaymentSchedule3[Ending
Balance],ROW()-ROW(PaymentSchedule3[[#Headers],[Beginning
Balance]])-1)),"")</f>
        <v>11967.373747973119</v>
      </c>
      <c r="E74" s="34">
        <f ca="1">IF(PaymentSchedule3[[#This Row],[Payment Number]]&lt;&gt;"",ScheduledPayment,"")</f>
        <v>242.65518871071387</v>
      </c>
      <c r="F74"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4"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74" s="33">
        <f ca="1">IF(PaymentSchedule3[[#This Row],[Payment Number]]&lt;&gt;"",PaymentSchedule3[[#This Row],[Total
Payment]]-PaymentSchedule3[[#This Row],[Interest]],"")</f>
        <v>162.87269705755975</v>
      </c>
      <c r="I74" s="35">
        <f ca="1">IF(PaymentSchedule3[[#This Row],[Payment Number]]&lt;&gt;"",PaymentSchedule3[[#This Row],[Beginning
Balance]]*(InterestRate/PaymentsPerYear),"")</f>
        <v>79.782491653154125</v>
      </c>
      <c r="J74" s="33">
        <f ca="1">IF(PaymentSchedule3[[#This Row],[Payment Number]]&lt;&gt;"",IF(PaymentSchedule3[[#This Row],[Scheduled Payment]]+PaymentSchedule3[[#This Row],[Extra
Payment]]&lt;=PaymentSchedule3[[#This Row],[Beginning
Balance]],PaymentSchedule3[[#This Row],[Beginning
Balance]]-PaymentSchedule3[[#This Row],[Principal]],0),"")</f>
        <v>11804.50105091556</v>
      </c>
      <c r="K74" s="35">
        <f ca="1">IF(PaymentSchedule3[[#This Row],[Payment Number]]&lt;&gt;"",SUM(INDEX(PaymentSchedule3[Interest],1,1):PaymentSchedule3[[#This Row],[Interest]]),"")</f>
        <v>6606.4675622691029</v>
      </c>
    </row>
    <row r="75" spans="2:11" ht="24" customHeight="1">
      <c r="B75" s="31">
        <f ca="1">IF(LoanIsGood,IF(ROW()-ROW(PaymentSchedule3[[#Headers],[Payment Number]])&gt;ScheduledNumberOfPayments,"",ROW()-ROW(PaymentSchedule3[[#Headers],[Payment Number]])),"")</f>
        <v>62</v>
      </c>
      <c r="C75" s="32">
        <f ca="1">IF(PaymentSchedule3[[#This Row],[Payment Number]]&lt;&gt;"",EOMONTH(LoanStartDate,ROW(PaymentSchedule3[[#This Row],[Payment Number]])-ROW(PaymentSchedule3[[#Headers],[Payment Number]])-2)+DAY(LoanStartDate),"")</f>
        <v>46363</v>
      </c>
      <c r="D75" s="33">
        <f ca="1">IF(PaymentSchedule3[[#This Row],[Payment Number]]&lt;&gt;"",IF(ROW()-ROW(PaymentSchedule3[[#Headers],[Beginning
Balance]])=1,LoanAmount,INDEX(PaymentSchedule3[Ending
Balance],ROW()-ROW(PaymentSchedule3[[#Headers],[Beginning
Balance]])-1)),"")</f>
        <v>11804.50105091556</v>
      </c>
      <c r="E75" s="34">
        <f ca="1">IF(PaymentSchedule3[[#This Row],[Payment Number]]&lt;&gt;"",ScheduledPayment,"")</f>
        <v>242.65518871071387</v>
      </c>
      <c r="F75"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5"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75" s="33">
        <f ca="1">IF(PaymentSchedule3[[#This Row],[Payment Number]]&lt;&gt;"",PaymentSchedule3[[#This Row],[Total
Payment]]-PaymentSchedule3[[#This Row],[Interest]],"")</f>
        <v>163.95851503794347</v>
      </c>
      <c r="I75" s="35">
        <f ca="1">IF(PaymentSchedule3[[#This Row],[Payment Number]]&lt;&gt;"",PaymentSchedule3[[#This Row],[Beginning
Balance]]*(InterestRate/PaymentsPerYear),"")</f>
        <v>78.696673672770402</v>
      </c>
      <c r="J75" s="33">
        <f ca="1">IF(PaymentSchedule3[[#This Row],[Payment Number]]&lt;&gt;"",IF(PaymentSchedule3[[#This Row],[Scheduled Payment]]+PaymentSchedule3[[#This Row],[Extra
Payment]]&lt;=PaymentSchedule3[[#This Row],[Beginning
Balance]],PaymentSchedule3[[#This Row],[Beginning
Balance]]-PaymentSchedule3[[#This Row],[Principal]],0),"")</f>
        <v>11640.542535877616</v>
      </c>
      <c r="K75" s="35">
        <f ca="1">IF(PaymentSchedule3[[#This Row],[Payment Number]]&lt;&gt;"",SUM(INDEX(PaymentSchedule3[Interest],1,1):PaymentSchedule3[[#This Row],[Interest]]),"")</f>
        <v>6685.1642359418729</v>
      </c>
    </row>
    <row r="76" spans="2:11" ht="24" customHeight="1">
      <c r="B76" s="31">
        <f ca="1">IF(LoanIsGood,IF(ROW()-ROW(PaymentSchedule3[[#Headers],[Payment Number]])&gt;ScheduledNumberOfPayments,"",ROW()-ROW(PaymentSchedule3[[#Headers],[Payment Number]])),"")</f>
        <v>63</v>
      </c>
      <c r="C76" s="32">
        <f ca="1">IF(PaymentSchedule3[[#This Row],[Payment Number]]&lt;&gt;"",EOMONTH(LoanStartDate,ROW(PaymentSchedule3[[#This Row],[Payment Number]])-ROW(PaymentSchedule3[[#Headers],[Payment Number]])-2)+DAY(LoanStartDate),"")</f>
        <v>46394</v>
      </c>
      <c r="D76" s="33">
        <f ca="1">IF(PaymentSchedule3[[#This Row],[Payment Number]]&lt;&gt;"",IF(ROW()-ROW(PaymentSchedule3[[#Headers],[Beginning
Balance]])=1,LoanAmount,INDEX(PaymentSchedule3[Ending
Balance],ROW()-ROW(PaymentSchedule3[[#Headers],[Beginning
Balance]])-1)),"")</f>
        <v>11640.542535877616</v>
      </c>
      <c r="E76" s="34">
        <f ca="1">IF(PaymentSchedule3[[#This Row],[Payment Number]]&lt;&gt;"",ScheduledPayment,"")</f>
        <v>242.65518871071387</v>
      </c>
      <c r="F76"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6"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76" s="33">
        <f ca="1">IF(PaymentSchedule3[[#This Row],[Payment Number]]&lt;&gt;"",PaymentSchedule3[[#This Row],[Total
Payment]]-PaymentSchedule3[[#This Row],[Interest]],"")</f>
        <v>165.0515718048631</v>
      </c>
      <c r="I76" s="35">
        <f ca="1">IF(PaymentSchedule3[[#This Row],[Payment Number]]&lt;&gt;"",PaymentSchedule3[[#This Row],[Beginning
Balance]]*(InterestRate/PaymentsPerYear),"")</f>
        <v>77.603616905850771</v>
      </c>
      <c r="J76" s="33">
        <f ca="1">IF(PaymentSchedule3[[#This Row],[Payment Number]]&lt;&gt;"",IF(PaymentSchedule3[[#This Row],[Scheduled Payment]]+PaymentSchedule3[[#This Row],[Extra
Payment]]&lt;=PaymentSchedule3[[#This Row],[Beginning
Balance]],PaymentSchedule3[[#This Row],[Beginning
Balance]]-PaymentSchedule3[[#This Row],[Principal]],0),"")</f>
        <v>11475.490964072753</v>
      </c>
      <c r="K76" s="35">
        <f ca="1">IF(PaymentSchedule3[[#This Row],[Payment Number]]&lt;&gt;"",SUM(INDEX(PaymentSchedule3[Interest],1,1):PaymentSchedule3[[#This Row],[Interest]]),"")</f>
        <v>6762.7678528477236</v>
      </c>
    </row>
    <row r="77" spans="2:11" ht="24" customHeight="1">
      <c r="B77" s="31">
        <f ca="1">IF(LoanIsGood,IF(ROW()-ROW(PaymentSchedule3[[#Headers],[Payment Number]])&gt;ScheduledNumberOfPayments,"",ROW()-ROW(PaymentSchedule3[[#Headers],[Payment Number]])),"")</f>
        <v>64</v>
      </c>
      <c r="C77" s="32">
        <f ca="1">IF(PaymentSchedule3[[#This Row],[Payment Number]]&lt;&gt;"",EOMONTH(LoanStartDate,ROW(PaymentSchedule3[[#This Row],[Payment Number]])-ROW(PaymentSchedule3[[#Headers],[Payment Number]])-2)+DAY(LoanStartDate),"")</f>
        <v>46425</v>
      </c>
      <c r="D77" s="33">
        <f ca="1">IF(PaymentSchedule3[[#This Row],[Payment Number]]&lt;&gt;"",IF(ROW()-ROW(PaymentSchedule3[[#Headers],[Beginning
Balance]])=1,LoanAmount,INDEX(PaymentSchedule3[Ending
Balance],ROW()-ROW(PaymentSchedule3[[#Headers],[Beginning
Balance]])-1)),"")</f>
        <v>11475.490964072753</v>
      </c>
      <c r="E77" s="34">
        <f ca="1">IF(PaymentSchedule3[[#This Row],[Payment Number]]&lt;&gt;"",ScheduledPayment,"")</f>
        <v>242.65518871071387</v>
      </c>
      <c r="F77"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7"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77" s="33">
        <f ca="1">IF(PaymentSchedule3[[#This Row],[Payment Number]]&lt;&gt;"",PaymentSchedule3[[#This Row],[Total
Payment]]-PaymentSchedule3[[#This Row],[Interest]],"")</f>
        <v>166.15191561689551</v>
      </c>
      <c r="I77" s="35">
        <f ca="1">IF(PaymentSchedule3[[#This Row],[Payment Number]]&lt;&gt;"",PaymentSchedule3[[#This Row],[Beginning
Balance]]*(InterestRate/PaymentsPerYear),"")</f>
        <v>76.503273093818351</v>
      </c>
      <c r="J77" s="33">
        <f ca="1">IF(PaymentSchedule3[[#This Row],[Payment Number]]&lt;&gt;"",IF(PaymentSchedule3[[#This Row],[Scheduled Payment]]+PaymentSchedule3[[#This Row],[Extra
Payment]]&lt;=PaymentSchedule3[[#This Row],[Beginning
Balance]],PaymentSchedule3[[#This Row],[Beginning
Balance]]-PaymentSchedule3[[#This Row],[Principal]],0),"")</f>
        <v>11309.339048455857</v>
      </c>
      <c r="K77" s="35">
        <f ca="1">IF(PaymentSchedule3[[#This Row],[Payment Number]]&lt;&gt;"",SUM(INDEX(PaymentSchedule3[Interest],1,1):PaymentSchedule3[[#This Row],[Interest]]),"")</f>
        <v>6839.2711259415419</v>
      </c>
    </row>
    <row r="78" spans="2:11" ht="24" customHeight="1">
      <c r="B78" s="31">
        <f ca="1">IF(LoanIsGood,IF(ROW()-ROW(PaymentSchedule3[[#Headers],[Payment Number]])&gt;ScheduledNumberOfPayments,"",ROW()-ROW(PaymentSchedule3[[#Headers],[Payment Number]])),"")</f>
        <v>65</v>
      </c>
      <c r="C78" s="32">
        <f ca="1">IF(PaymentSchedule3[[#This Row],[Payment Number]]&lt;&gt;"",EOMONTH(LoanStartDate,ROW(PaymentSchedule3[[#This Row],[Payment Number]])-ROW(PaymentSchedule3[[#Headers],[Payment Number]])-2)+DAY(LoanStartDate),"")</f>
        <v>46453</v>
      </c>
      <c r="D78" s="33">
        <f ca="1">IF(PaymentSchedule3[[#This Row],[Payment Number]]&lt;&gt;"",IF(ROW()-ROW(PaymentSchedule3[[#Headers],[Beginning
Balance]])=1,LoanAmount,INDEX(PaymentSchedule3[Ending
Balance],ROW()-ROW(PaymentSchedule3[[#Headers],[Beginning
Balance]])-1)),"")</f>
        <v>11309.339048455857</v>
      </c>
      <c r="E78" s="34">
        <f ca="1">IF(PaymentSchedule3[[#This Row],[Payment Number]]&lt;&gt;"",ScheduledPayment,"")</f>
        <v>242.65518871071387</v>
      </c>
      <c r="F78"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8"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78" s="33">
        <f ca="1">IF(PaymentSchedule3[[#This Row],[Payment Number]]&lt;&gt;"",PaymentSchedule3[[#This Row],[Total
Payment]]-PaymentSchedule3[[#This Row],[Interest]],"")</f>
        <v>167.2595950543415</v>
      </c>
      <c r="I78" s="35">
        <f ca="1">IF(PaymentSchedule3[[#This Row],[Payment Number]]&lt;&gt;"",PaymentSchedule3[[#This Row],[Beginning
Balance]]*(InterestRate/PaymentsPerYear),"")</f>
        <v>75.395593656372384</v>
      </c>
      <c r="J78" s="33">
        <f ca="1">IF(PaymentSchedule3[[#This Row],[Payment Number]]&lt;&gt;"",IF(PaymentSchedule3[[#This Row],[Scheduled Payment]]+PaymentSchedule3[[#This Row],[Extra
Payment]]&lt;=PaymentSchedule3[[#This Row],[Beginning
Balance]],PaymentSchedule3[[#This Row],[Beginning
Balance]]-PaymentSchedule3[[#This Row],[Principal]],0),"")</f>
        <v>11142.079453401515</v>
      </c>
      <c r="K78" s="35">
        <f ca="1">IF(PaymentSchedule3[[#This Row],[Payment Number]]&lt;&gt;"",SUM(INDEX(PaymentSchedule3[Interest],1,1):PaymentSchedule3[[#This Row],[Interest]]),"")</f>
        <v>6914.6667195979144</v>
      </c>
    </row>
    <row r="79" spans="2:11" ht="24" customHeight="1">
      <c r="B79" s="31">
        <f ca="1">IF(LoanIsGood,IF(ROW()-ROW(PaymentSchedule3[[#Headers],[Payment Number]])&gt;ScheduledNumberOfPayments,"",ROW()-ROW(PaymentSchedule3[[#Headers],[Payment Number]])),"")</f>
        <v>66</v>
      </c>
      <c r="C79" s="32">
        <f ca="1">IF(PaymentSchedule3[[#This Row],[Payment Number]]&lt;&gt;"",EOMONTH(LoanStartDate,ROW(PaymentSchedule3[[#This Row],[Payment Number]])-ROW(PaymentSchedule3[[#Headers],[Payment Number]])-2)+DAY(LoanStartDate),"")</f>
        <v>46484</v>
      </c>
      <c r="D79" s="33">
        <f ca="1">IF(PaymentSchedule3[[#This Row],[Payment Number]]&lt;&gt;"",IF(ROW()-ROW(PaymentSchedule3[[#Headers],[Beginning
Balance]])=1,LoanAmount,INDEX(PaymentSchedule3[Ending
Balance],ROW()-ROW(PaymentSchedule3[[#Headers],[Beginning
Balance]])-1)),"")</f>
        <v>11142.079453401515</v>
      </c>
      <c r="E79" s="34">
        <f ca="1">IF(PaymentSchedule3[[#This Row],[Payment Number]]&lt;&gt;"",ScheduledPayment,"")</f>
        <v>242.65518871071387</v>
      </c>
      <c r="F79"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9"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79" s="33">
        <f ca="1">IF(PaymentSchedule3[[#This Row],[Payment Number]]&lt;&gt;"",PaymentSchedule3[[#This Row],[Total
Payment]]-PaymentSchedule3[[#This Row],[Interest]],"")</f>
        <v>168.37465902137043</v>
      </c>
      <c r="I79" s="35">
        <f ca="1">IF(PaymentSchedule3[[#This Row],[Payment Number]]&lt;&gt;"",PaymentSchedule3[[#This Row],[Beginning
Balance]]*(InterestRate/PaymentsPerYear),"")</f>
        <v>74.280529689343439</v>
      </c>
      <c r="J79" s="33">
        <f ca="1">IF(PaymentSchedule3[[#This Row],[Payment Number]]&lt;&gt;"",IF(PaymentSchedule3[[#This Row],[Scheduled Payment]]+PaymentSchedule3[[#This Row],[Extra
Payment]]&lt;=PaymentSchedule3[[#This Row],[Beginning
Balance]],PaymentSchedule3[[#This Row],[Beginning
Balance]]-PaymentSchedule3[[#This Row],[Principal]],0),"")</f>
        <v>10973.704794380144</v>
      </c>
      <c r="K79" s="35">
        <f ca="1">IF(PaymentSchedule3[[#This Row],[Payment Number]]&lt;&gt;"",SUM(INDEX(PaymentSchedule3[Interest],1,1):PaymentSchedule3[[#This Row],[Interest]]),"")</f>
        <v>6988.9472492872574</v>
      </c>
    </row>
    <row r="80" spans="2:11" ht="24" customHeight="1">
      <c r="B80" s="31">
        <f ca="1">IF(LoanIsGood,IF(ROW()-ROW(PaymentSchedule3[[#Headers],[Payment Number]])&gt;ScheduledNumberOfPayments,"",ROW()-ROW(PaymentSchedule3[[#Headers],[Payment Number]])),"")</f>
        <v>67</v>
      </c>
      <c r="C80" s="32">
        <f ca="1">IF(PaymentSchedule3[[#This Row],[Payment Number]]&lt;&gt;"",EOMONTH(LoanStartDate,ROW(PaymentSchedule3[[#This Row],[Payment Number]])-ROW(PaymentSchedule3[[#Headers],[Payment Number]])-2)+DAY(LoanStartDate),"")</f>
        <v>46514</v>
      </c>
      <c r="D80" s="33">
        <f ca="1">IF(PaymentSchedule3[[#This Row],[Payment Number]]&lt;&gt;"",IF(ROW()-ROW(PaymentSchedule3[[#Headers],[Beginning
Balance]])=1,LoanAmount,INDEX(PaymentSchedule3[Ending
Balance],ROW()-ROW(PaymentSchedule3[[#Headers],[Beginning
Balance]])-1)),"")</f>
        <v>10973.704794380144</v>
      </c>
      <c r="E80" s="34">
        <f ca="1">IF(PaymentSchedule3[[#This Row],[Payment Number]]&lt;&gt;"",ScheduledPayment,"")</f>
        <v>242.65518871071387</v>
      </c>
      <c r="F80"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0"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80" s="33">
        <f ca="1">IF(PaymentSchedule3[[#This Row],[Payment Number]]&lt;&gt;"",PaymentSchedule3[[#This Row],[Total
Payment]]-PaymentSchedule3[[#This Row],[Interest]],"")</f>
        <v>169.49715674817958</v>
      </c>
      <c r="I80" s="35">
        <f ca="1">IF(PaymentSchedule3[[#This Row],[Payment Number]]&lt;&gt;"",PaymentSchedule3[[#This Row],[Beginning
Balance]]*(InterestRate/PaymentsPerYear),"")</f>
        <v>73.158031962534295</v>
      </c>
      <c r="J80" s="33">
        <f ca="1">IF(PaymentSchedule3[[#This Row],[Payment Number]]&lt;&gt;"",IF(PaymentSchedule3[[#This Row],[Scheduled Payment]]+PaymentSchedule3[[#This Row],[Extra
Payment]]&lt;=PaymentSchedule3[[#This Row],[Beginning
Balance]],PaymentSchedule3[[#This Row],[Beginning
Balance]]-PaymentSchedule3[[#This Row],[Principal]],0),"")</f>
        <v>10804.207637631966</v>
      </c>
      <c r="K80" s="35">
        <f ca="1">IF(PaymentSchedule3[[#This Row],[Payment Number]]&lt;&gt;"",SUM(INDEX(PaymentSchedule3[Interest],1,1):PaymentSchedule3[[#This Row],[Interest]]),"")</f>
        <v>7062.1052812497919</v>
      </c>
    </row>
    <row r="81" spans="2:11" ht="24" customHeight="1">
      <c r="B81" s="31">
        <f ca="1">IF(LoanIsGood,IF(ROW()-ROW(PaymentSchedule3[[#Headers],[Payment Number]])&gt;ScheduledNumberOfPayments,"",ROW()-ROW(PaymentSchedule3[[#Headers],[Payment Number]])),"")</f>
        <v>68</v>
      </c>
      <c r="C81" s="32">
        <f ca="1">IF(PaymentSchedule3[[#This Row],[Payment Number]]&lt;&gt;"",EOMONTH(LoanStartDate,ROW(PaymentSchedule3[[#This Row],[Payment Number]])-ROW(PaymentSchedule3[[#Headers],[Payment Number]])-2)+DAY(LoanStartDate),"")</f>
        <v>46545</v>
      </c>
      <c r="D81" s="33">
        <f ca="1">IF(PaymentSchedule3[[#This Row],[Payment Number]]&lt;&gt;"",IF(ROW()-ROW(PaymentSchedule3[[#Headers],[Beginning
Balance]])=1,LoanAmount,INDEX(PaymentSchedule3[Ending
Balance],ROW()-ROW(PaymentSchedule3[[#Headers],[Beginning
Balance]])-1)),"")</f>
        <v>10804.207637631966</v>
      </c>
      <c r="E81" s="34">
        <f ca="1">IF(PaymentSchedule3[[#This Row],[Payment Number]]&lt;&gt;"",ScheduledPayment,"")</f>
        <v>242.65518871071387</v>
      </c>
      <c r="F81"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1"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81" s="33">
        <f ca="1">IF(PaymentSchedule3[[#This Row],[Payment Number]]&lt;&gt;"",PaymentSchedule3[[#This Row],[Total
Payment]]-PaymentSchedule3[[#This Row],[Interest]],"")</f>
        <v>170.62713779316744</v>
      </c>
      <c r="I81" s="35">
        <f ca="1">IF(PaymentSchedule3[[#This Row],[Payment Number]]&lt;&gt;"",PaymentSchedule3[[#This Row],[Beginning
Balance]]*(InterestRate/PaymentsPerYear),"")</f>
        <v>72.028050917546437</v>
      </c>
      <c r="J81" s="33">
        <f ca="1">IF(PaymentSchedule3[[#This Row],[Payment Number]]&lt;&gt;"",IF(PaymentSchedule3[[#This Row],[Scheduled Payment]]+PaymentSchedule3[[#This Row],[Extra
Payment]]&lt;=PaymentSchedule3[[#This Row],[Beginning
Balance]],PaymentSchedule3[[#This Row],[Beginning
Balance]]-PaymentSchedule3[[#This Row],[Principal]],0),"")</f>
        <v>10633.580499838798</v>
      </c>
      <c r="K81" s="35">
        <f ca="1">IF(PaymentSchedule3[[#This Row],[Payment Number]]&lt;&gt;"",SUM(INDEX(PaymentSchedule3[Interest],1,1):PaymentSchedule3[[#This Row],[Interest]]),"")</f>
        <v>7134.1333321673383</v>
      </c>
    </row>
    <row r="82" spans="2:11" ht="24" customHeight="1">
      <c r="B82" s="31">
        <f ca="1">IF(LoanIsGood,IF(ROW()-ROW(PaymentSchedule3[[#Headers],[Payment Number]])&gt;ScheduledNumberOfPayments,"",ROW()-ROW(PaymentSchedule3[[#Headers],[Payment Number]])),"")</f>
        <v>69</v>
      </c>
      <c r="C82" s="32">
        <f ca="1">IF(PaymentSchedule3[[#This Row],[Payment Number]]&lt;&gt;"",EOMONTH(LoanStartDate,ROW(PaymentSchedule3[[#This Row],[Payment Number]])-ROW(PaymentSchedule3[[#Headers],[Payment Number]])-2)+DAY(LoanStartDate),"")</f>
        <v>46575</v>
      </c>
      <c r="D82" s="33">
        <f ca="1">IF(PaymentSchedule3[[#This Row],[Payment Number]]&lt;&gt;"",IF(ROW()-ROW(PaymentSchedule3[[#Headers],[Beginning
Balance]])=1,LoanAmount,INDEX(PaymentSchedule3[Ending
Balance],ROW()-ROW(PaymentSchedule3[[#Headers],[Beginning
Balance]])-1)),"")</f>
        <v>10633.580499838798</v>
      </c>
      <c r="E82" s="34">
        <f ca="1">IF(PaymentSchedule3[[#This Row],[Payment Number]]&lt;&gt;"",ScheduledPayment,"")</f>
        <v>242.65518871071387</v>
      </c>
      <c r="F82"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2"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82" s="33">
        <f ca="1">IF(PaymentSchedule3[[#This Row],[Payment Number]]&lt;&gt;"",PaymentSchedule3[[#This Row],[Total
Payment]]-PaymentSchedule3[[#This Row],[Interest]],"")</f>
        <v>171.76465204512186</v>
      </c>
      <c r="I82" s="35">
        <f ca="1">IF(PaymentSchedule3[[#This Row],[Payment Number]]&lt;&gt;"",PaymentSchedule3[[#This Row],[Beginning
Balance]]*(InterestRate/PaymentsPerYear),"")</f>
        <v>70.890536665591995</v>
      </c>
      <c r="J82" s="33">
        <f ca="1">IF(PaymentSchedule3[[#This Row],[Payment Number]]&lt;&gt;"",IF(PaymentSchedule3[[#This Row],[Scheduled Payment]]+PaymentSchedule3[[#This Row],[Extra
Payment]]&lt;=PaymentSchedule3[[#This Row],[Beginning
Balance]],PaymentSchedule3[[#This Row],[Beginning
Balance]]-PaymentSchedule3[[#This Row],[Principal]],0),"")</f>
        <v>10461.815847793676</v>
      </c>
      <c r="K82" s="35">
        <f ca="1">IF(PaymentSchedule3[[#This Row],[Payment Number]]&lt;&gt;"",SUM(INDEX(PaymentSchedule3[Interest],1,1):PaymentSchedule3[[#This Row],[Interest]]),"")</f>
        <v>7205.02386883293</v>
      </c>
    </row>
    <row r="83" spans="2:11" ht="24" customHeight="1">
      <c r="B83" s="31">
        <f ca="1">IF(LoanIsGood,IF(ROW()-ROW(PaymentSchedule3[[#Headers],[Payment Number]])&gt;ScheduledNumberOfPayments,"",ROW()-ROW(PaymentSchedule3[[#Headers],[Payment Number]])),"")</f>
        <v>70</v>
      </c>
      <c r="C83" s="32">
        <f ca="1">IF(PaymentSchedule3[[#This Row],[Payment Number]]&lt;&gt;"",EOMONTH(LoanStartDate,ROW(PaymentSchedule3[[#This Row],[Payment Number]])-ROW(PaymentSchedule3[[#Headers],[Payment Number]])-2)+DAY(LoanStartDate),"")</f>
        <v>46606</v>
      </c>
      <c r="D83" s="33">
        <f ca="1">IF(PaymentSchedule3[[#This Row],[Payment Number]]&lt;&gt;"",IF(ROW()-ROW(PaymentSchedule3[[#Headers],[Beginning
Balance]])=1,LoanAmount,INDEX(PaymentSchedule3[Ending
Balance],ROW()-ROW(PaymentSchedule3[[#Headers],[Beginning
Balance]])-1)),"")</f>
        <v>10461.815847793676</v>
      </c>
      <c r="E83" s="34">
        <f ca="1">IF(PaymentSchedule3[[#This Row],[Payment Number]]&lt;&gt;"",ScheduledPayment,"")</f>
        <v>242.65518871071387</v>
      </c>
      <c r="F83"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3"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83" s="33">
        <f ca="1">IF(PaymentSchedule3[[#This Row],[Payment Number]]&lt;&gt;"",PaymentSchedule3[[#This Row],[Total
Payment]]-PaymentSchedule3[[#This Row],[Interest]],"")</f>
        <v>172.9097497254227</v>
      </c>
      <c r="I83" s="35">
        <f ca="1">IF(PaymentSchedule3[[#This Row],[Payment Number]]&lt;&gt;"",PaymentSchedule3[[#This Row],[Beginning
Balance]]*(InterestRate/PaymentsPerYear),"")</f>
        <v>69.745438985291173</v>
      </c>
      <c r="J83" s="33">
        <f ca="1">IF(PaymentSchedule3[[#This Row],[Payment Number]]&lt;&gt;"",IF(PaymentSchedule3[[#This Row],[Scheduled Payment]]+PaymentSchedule3[[#This Row],[Extra
Payment]]&lt;=PaymentSchedule3[[#This Row],[Beginning
Balance]],PaymentSchedule3[[#This Row],[Beginning
Balance]]-PaymentSchedule3[[#This Row],[Principal]],0),"")</f>
        <v>10288.906098068253</v>
      </c>
      <c r="K83" s="35">
        <f ca="1">IF(PaymentSchedule3[[#This Row],[Payment Number]]&lt;&gt;"",SUM(INDEX(PaymentSchedule3[Interest],1,1):PaymentSchedule3[[#This Row],[Interest]]),"")</f>
        <v>7274.769307818221</v>
      </c>
    </row>
    <row r="84" spans="2:11" ht="24" customHeight="1">
      <c r="B84" s="31">
        <f ca="1">IF(LoanIsGood,IF(ROW()-ROW(PaymentSchedule3[[#Headers],[Payment Number]])&gt;ScheduledNumberOfPayments,"",ROW()-ROW(PaymentSchedule3[[#Headers],[Payment Number]])),"")</f>
        <v>71</v>
      </c>
      <c r="C84" s="32">
        <f ca="1">IF(PaymentSchedule3[[#This Row],[Payment Number]]&lt;&gt;"",EOMONTH(LoanStartDate,ROW(PaymentSchedule3[[#This Row],[Payment Number]])-ROW(PaymentSchedule3[[#Headers],[Payment Number]])-2)+DAY(LoanStartDate),"")</f>
        <v>46637</v>
      </c>
      <c r="D84" s="33">
        <f ca="1">IF(PaymentSchedule3[[#This Row],[Payment Number]]&lt;&gt;"",IF(ROW()-ROW(PaymentSchedule3[[#Headers],[Beginning
Balance]])=1,LoanAmount,INDEX(PaymentSchedule3[Ending
Balance],ROW()-ROW(PaymentSchedule3[[#Headers],[Beginning
Balance]])-1)),"")</f>
        <v>10288.906098068253</v>
      </c>
      <c r="E84" s="34">
        <f ca="1">IF(PaymentSchedule3[[#This Row],[Payment Number]]&lt;&gt;"",ScheduledPayment,"")</f>
        <v>242.65518871071387</v>
      </c>
      <c r="F84"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4"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84" s="33">
        <f ca="1">IF(PaymentSchedule3[[#This Row],[Payment Number]]&lt;&gt;"",PaymentSchedule3[[#This Row],[Total
Payment]]-PaymentSchedule3[[#This Row],[Interest]],"")</f>
        <v>174.06248139025882</v>
      </c>
      <c r="I84" s="35">
        <f ca="1">IF(PaymentSchedule3[[#This Row],[Payment Number]]&lt;&gt;"",PaymentSchedule3[[#This Row],[Beginning
Balance]]*(InterestRate/PaymentsPerYear),"")</f>
        <v>68.592707320455034</v>
      </c>
      <c r="J84" s="33">
        <f ca="1">IF(PaymentSchedule3[[#This Row],[Payment Number]]&lt;&gt;"",IF(PaymentSchedule3[[#This Row],[Scheduled Payment]]+PaymentSchedule3[[#This Row],[Extra
Payment]]&lt;=PaymentSchedule3[[#This Row],[Beginning
Balance]],PaymentSchedule3[[#This Row],[Beginning
Balance]]-PaymentSchedule3[[#This Row],[Principal]],0),"")</f>
        <v>10114.843616677994</v>
      </c>
      <c r="K84" s="35">
        <f ca="1">IF(PaymentSchedule3[[#This Row],[Payment Number]]&lt;&gt;"",SUM(INDEX(PaymentSchedule3[Interest],1,1):PaymentSchedule3[[#This Row],[Interest]]),"")</f>
        <v>7343.3620151386758</v>
      </c>
    </row>
    <row r="85" spans="2:11" ht="24" customHeight="1">
      <c r="B85" s="31">
        <f ca="1">IF(LoanIsGood,IF(ROW()-ROW(PaymentSchedule3[[#Headers],[Payment Number]])&gt;ScheduledNumberOfPayments,"",ROW()-ROW(PaymentSchedule3[[#Headers],[Payment Number]])),"")</f>
        <v>72</v>
      </c>
      <c r="C85" s="32">
        <f ca="1">IF(PaymentSchedule3[[#This Row],[Payment Number]]&lt;&gt;"",EOMONTH(LoanStartDate,ROW(PaymentSchedule3[[#This Row],[Payment Number]])-ROW(PaymentSchedule3[[#Headers],[Payment Number]])-2)+DAY(LoanStartDate),"")</f>
        <v>46667</v>
      </c>
      <c r="D85" s="33">
        <f ca="1">IF(PaymentSchedule3[[#This Row],[Payment Number]]&lt;&gt;"",IF(ROW()-ROW(PaymentSchedule3[[#Headers],[Beginning
Balance]])=1,LoanAmount,INDEX(PaymentSchedule3[Ending
Balance],ROW()-ROW(PaymentSchedule3[[#Headers],[Beginning
Balance]])-1)),"")</f>
        <v>10114.843616677994</v>
      </c>
      <c r="E85" s="34">
        <f ca="1">IF(PaymentSchedule3[[#This Row],[Payment Number]]&lt;&gt;"",ScheduledPayment,"")</f>
        <v>242.65518871071387</v>
      </c>
      <c r="F85"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5"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85" s="33">
        <f ca="1">IF(PaymentSchedule3[[#This Row],[Payment Number]]&lt;&gt;"",PaymentSchedule3[[#This Row],[Total
Payment]]-PaymentSchedule3[[#This Row],[Interest]],"")</f>
        <v>175.22289793286058</v>
      </c>
      <c r="I85" s="35">
        <f ca="1">IF(PaymentSchedule3[[#This Row],[Payment Number]]&lt;&gt;"",PaymentSchedule3[[#This Row],[Beginning
Balance]]*(InterestRate/PaymentsPerYear),"")</f>
        <v>67.432290777853297</v>
      </c>
      <c r="J85" s="33">
        <f ca="1">IF(PaymentSchedule3[[#This Row],[Payment Number]]&lt;&gt;"",IF(PaymentSchedule3[[#This Row],[Scheduled Payment]]+PaymentSchedule3[[#This Row],[Extra
Payment]]&lt;=PaymentSchedule3[[#This Row],[Beginning
Balance]],PaymentSchedule3[[#This Row],[Beginning
Balance]]-PaymentSchedule3[[#This Row],[Principal]],0),"")</f>
        <v>9939.6207187451328</v>
      </c>
      <c r="K85" s="35">
        <f ca="1">IF(PaymentSchedule3[[#This Row],[Payment Number]]&lt;&gt;"",SUM(INDEX(PaymentSchedule3[Interest],1,1):PaymentSchedule3[[#This Row],[Interest]]),"")</f>
        <v>7410.7943059165291</v>
      </c>
    </row>
    <row r="86" spans="2:11" ht="24" customHeight="1">
      <c r="B86" s="31">
        <f ca="1">IF(LoanIsGood,IF(ROW()-ROW(PaymentSchedule3[[#Headers],[Payment Number]])&gt;ScheduledNumberOfPayments,"",ROW()-ROW(PaymentSchedule3[[#Headers],[Payment Number]])),"")</f>
        <v>73</v>
      </c>
      <c r="C86" s="32">
        <f ca="1">IF(PaymentSchedule3[[#This Row],[Payment Number]]&lt;&gt;"",EOMONTH(LoanStartDate,ROW(PaymentSchedule3[[#This Row],[Payment Number]])-ROW(PaymentSchedule3[[#Headers],[Payment Number]])-2)+DAY(LoanStartDate),"")</f>
        <v>46698</v>
      </c>
      <c r="D86" s="33">
        <f ca="1">IF(PaymentSchedule3[[#This Row],[Payment Number]]&lt;&gt;"",IF(ROW()-ROW(PaymentSchedule3[[#Headers],[Beginning
Balance]])=1,LoanAmount,INDEX(PaymentSchedule3[Ending
Balance],ROW()-ROW(PaymentSchedule3[[#Headers],[Beginning
Balance]])-1)),"")</f>
        <v>9939.6207187451328</v>
      </c>
      <c r="E86" s="34">
        <f ca="1">IF(PaymentSchedule3[[#This Row],[Payment Number]]&lt;&gt;"",ScheduledPayment,"")</f>
        <v>242.65518871071387</v>
      </c>
      <c r="F86"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6"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86" s="33">
        <f ca="1">IF(PaymentSchedule3[[#This Row],[Payment Number]]&lt;&gt;"",PaymentSchedule3[[#This Row],[Total
Payment]]-PaymentSchedule3[[#This Row],[Interest]],"")</f>
        <v>176.39105058574631</v>
      </c>
      <c r="I86" s="35">
        <f ca="1">IF(PaymentSchedule3[[#This Row],[Payment Number]]&lt;&gt;"",PaymentSchedule3[[#This Row],[Beginning
Balance]]*(InterestRate/PaymentsPerYear),"")</f>
        <v>66.264138124967559</v>
      </c>
      <c r="J86" s="33">
        <f ca="1">IF(PaymentSchedule3[[#This Row],[Payment Number]]&lt;&gt;"",IF(PaymentSchedule3[[#This Row],[Scheduled Payment]]+PaymentSchedule3[[#This Row],[Extra
Payment]]&lt;=PaymentSchedule3[[#This Row],[Beginning
Balance]],PaymentSchedule3[[#This Row],[Beginning
Balance]]-PaymentSchedule3[[#This Row],[Principal]],0),"")</f>
        <v>9763.2296681593871</v>
      </c>
      <c r="K86" s="35">
        <f ca="1">IF(PaymentSchedule3[[#This Row],[Payment Number]]&lt;&gt;"",SUM(INDEX(PaymentSchedule3[Interest],1,1):PaymentSchedule3[[#This Row],[Interest]]),"")</f>
        <v>7477.0584440414968</v>
      </c>
    </row>
    <row r="87" spans="2:11" ht="24" customHeight="1">
      <c r="B87" s="31">
        <f ca="1">IF(LoanIsGood,IF(ROW()-ROW(PaymentSchedule3[[#Headers],[Payment Number]])&gt;ScheduledNumberOfPayments,"",ROW()-ROW(PaymentSchedule3[[#Headers],[Payment Number]])),"")</f>
        <v>74</v>
      </c>
      <c r="C87" s="32">
        <f ca="1">IF(PaymentSchedule3[[#This Row],[Payment Number]]&lt;&gt;"",EOMONTH(LoanStartDate,ROW(PaymentSchedule3[[#This Row],[Payment Number]])-ROW(PaymentSchedule3[[#Headers],[Payment Number]])-2)+DAY(LoanStartDate),"")</f>
        <v>46728</v>
      </c>
      <c r="D87" s="33">
        <f ca="1">IF(PaymentSchedule3[[#This Row],[Payment Number]]&lt;&gt;"",IF(ROW()-ROW(PaymentSchedule3[[#Headers],[Beginning
Balance]])=1,LoanAmount,INDEX(PaymentSchedule3[Ending
Balance],ROW()-ROW(PaymentSchedule3[[#Headers],[Beginning
Balance]])-1)),"")</f>
        <v>9763.2296681593871</v>
      </c>
      <c r="E87" s="34">
        <f ca="1">IF(PaymentSchedule3[[#This Row],[Payment Number]]&lt;&gt;"",ScheduledPayment,"")</f>
        <v>242.65518871071387</v>
      </c>
      <c r="F87"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7"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87" s="33">
        <f ca="1">IF(PaymentSchedule3[[#This Row],[Payment Number]]&lt;&gt;"",PaymentSchedule3[[#This Row],[Total
Payment]]-PaymentSchedule3[[#This Row],[Interest]],"")</f>
        <v>177.56699092298462</v>
      </c>
      <c r="I87" s="35">
        <f ca="1">IF(PaymentSchedule3[[#This Row],[Payment Number]]&lt;&gt;"",PaymentSchedule3[[#This Row],[Beginning
Balance]]*(InterestRate/PaymentsPerYear),"")</f>
        <v>65.088197787729257</v>
      </c>
      <c r="J87" s="33">
        <f ca="1">IF(PaymentSchedule3[[#This Row],[Payment Number]]&lt;&gt;"",IF(PaymentSchedule3[[#This Row],[Scheduled Payment]]+PaymentSchedule3[[#This Row],[Extra
Payment]]&lt;=PaymentSchedule3[[#This Row],[Beginning
Balance]],PaymentSchedule3[[#This Row],[Beginning
Balance]]-PaymentSchedule3[[#This Row],[Principal]],0),"")</f>
        <v>9585.6626772364016</v>
      </c>
      <c r="K87" s="35">
        <f ca="1">IF(PaymentSchedule3[[#This Row],[Payment Number]]&lt;&gt;"",SUM(INDEX(PaymentSchedule3[Interest],1,1):PaymentSchedule3[[#This Row],[Interest]]),"")</f>
        <v>7542.1466418292257</v>
      </c>
    </row>
    <row r="88" spans="2:11" ht="24" customHeight="1">
      <c r="B88" s="31">
        <f ca="1">IF(LoanIsGood,IF(ROW()-ROW(PaymentSchedule3[[#Headers],[Payment Number]])&gt;ScheduledNumberOfPayments,"",ROW()-ROW(PaymentSchedule3[[#Headers],[Payment Number]])),"")</f>
        <v>75</v>
      </c>
      <c r="C88" s="32">
        <f ca="1">IF(PaymentSchedule3[[#This Row],[Payment Number]]&lt;&gt;"",EOMONTH(LoanStartDate,ROW(PaymentSchedule3[[#This Row],[Payment Number]])-ROW(PaymentSchedule3[[#Headers],[Payment Number]])-2)+DAY(LoanStartDate),"")</f>
        <v>46759</v>
      </c>
      <c r="D88" s="33">
        <f ca="1">IF(PaymentSchedule3[[#This Row],[Payment Number]]&lt;&gt;"",IF(ROW()-ROW(PaymentSchedule3[[#Headers],[Beginning
Balance]])=1,LoanAmount,INDEX(PaymentSchedule3[Ending
Balance],ROW()-ROW(PaymentSchedule3[[#Headers],[Beginning
Balance]])-1)),"")</f>
        <v>9585.6626772364016</v>
      </c>
      <c r="E88" s="34">
        <f ca="1">IF(PaymentSchedule3[[#This Row],[Payment Number]]&lt;&gt;"",ScheduledPayment,"")</f>
        <v>242.65518871071387</v>
      </c>
      <c r="F88"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8"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88" s="33">
        <f ca="1">IF(PaymentSchedule3[[#This Row],[Payment Number]]&lt;&gt;"",PaymentSchedule3[[#This Row],[Total
Payment]]-PaymentSchedule3[[#This Row],[Interest]],"")</f>
        <v>178.7507708624712</v>
      </c>
      <c r="I88" s="35">
        <f ca="1">IF(PaymentSchedule3[[#This Row],[Payment Number]]&lt;&gt;"",PaymentSchedule3[[#This Row],[Beginning
Balance]]*(InterestRate/PaymentsPerYear),"")</f>
        <v>63.90441784824268</v>
      </c>
      <c r="J88" s="33">
        <f ca="1">IF(PaymentSchedule3[[#This Row],[Payment Number]]&lt;&gt;"",IF(PaymentSchedule3[[#This Row],[Scheduled Payment]]+PaymentSchedule3[[#This Row],[Extra
Payment]]&lt;=PaymentSchedule3[[#This Row],[Beginning
Balance]],PaymentSchedule3[[#This Row],[Beginning
Balance]]-PaymentSchedule3[[#This Row],[Principal]],0),"")</f>
        <v>9406.9119063739308</v>
      </c>
      <c r="K88" s="35">
        <f ca="1">IF(PaymentSchedule3[[#This Row],[Payment Number]]&lt;&gt;"",SUM(INDEX(PaymentSchedule3[Interest],1,1):PaymentSchedule3[[#This Row],[Interest]]),"")</f>
        <v>7606.0510596774684</v>
      </c>
    </row>
    <row r="89" spans="2:11" ht="24" customHeight="1">
      <c r="B89" s="31">
        <f ca="1">IF(LoanIsGood,IF(ROW()-ROW(PaymentSchedule3[[#Headers],[Payment Number]])&gt;ScheduledNumberOfPayments,"",ROW()-ROW(PaymentSchedule3[[#Headers],[Payment Number]])),"")</f>
        <v>76</v>
      </c>
      <c r="C89" s="32">
        <f ca="1">IF(PaymentSchedule3[[#This Row],[Payment Number]]&lt;&gt;"",EOMONTH(LoanStartDate,ROW(PaymentSchedule3[[#This Row],[Payment Number]])-ROW(PaymentSchedule3[[#Headers],[Payment Number]])-2)+DAY(LoanStartDate),"")</f>
        <v>46790</v>
      </c>
      <c r="D89" s="33">
        <f ca="1">IF(PaymentSchedule3[[#This Row],[Payment Number]]&lt;&gt;"",IF(ROW()-ROW(PaymentSchedule3[[#Headers],[Beginning
Balance]])=1,LoanAmount,INDEX(PaymentSchedule3[Ending
Balance],ROW()-ROW(PaymentSchedule3[[#Headers],[Beginning
Balance]])-1)),"")</f>
        <v>9406.9119063739308</v>
      </c>
      <c r="E89" s="34">
        <f ca="1">IF(PaymentSchedule3[[#This Row],[Payment Number]]&lt;&gt;"",ScheduledPayment,"")</f>
        <v>242.65518871071387</v>
      </c>
      <c r="F89"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9"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89" s="33">
        <f ca="1">IF(PaymentSchedule3[[#This Row],[Payment Number]]&lt;&gt;"",PaymentSchedule3[[#This Row],[Total
Payment]]-PaymentSchedule3[[#This Row],[Interest]],"")</f>
        <v>179.94244266822099</v>
      </c>
      <c r="I89" s="35">
        <f ca="1">IF(PaymentSchedule3[[#This Row],[Payment Number]]&lt;&gt;"",PaymentSchedule3[[#This Row],[Beginning
Balance]]*(InterestRate/PaymentsPerYear),"")</f>
        <v>62.712746042492874</v>
      </c>
      <c r="J89" s="33">
        <f ca="1">IF(PaymentSchedule3[[#This Row],[Payment Number]]&lt;&gt;"",IF(PaymentSchedule3[[#This Row],[Scheduled Payment]]+PaymentSchedule3[[#This Row],[Extra
Payment]]&lt;=PaymentSchedule3[[#This Row],[Beginning
Balance]],PaymentSchedule3[[#This Row],[Beginning
Balance]]-PaymentSchedule3[[#This Row],[Principal]],0),"")</f>
        <v>9226.9694637057091</v>
      </c>
      <c r="K89" s="35">
        <f ca="1">IF(PaymentSchedule3[[#This Row],[Payment Number]]&lt;&gt;"",SUM(INDEX(PaymentSchedule3[Interest],1,1):PaymentSchedule3[[#This Row],[Interest]]),"")</f>
        <v>7668.7638057199611</v>
      </c>
    </row>
    <row r="90" spans="2:11" ht="24" customHeight="1">
      <c r="B90" s="31">
        <f ca="1">IF(LoanIsGood,IF(ROW()-ROW(PaymentSchedule3[[#Headers],[Payment Number]])&gt;ScheduledNumberOfPayments,"",ROW()-ROW(PaymentSchedule3[[#Headers],[Payment Number]])),"")</f>
        <v>77</v>
      </c>
      <c r="C90" s="32">
        <f ca="1">IF(PaymentSchedule3[[#This Row],[Payment Number]]&lt;&gt;"",EOMONTH(LoanStartDate,ROW(PaymentSchedule3[[#This Row],[Payment Number]])-ROW(PaymentSchedule3[[#Headers],[Payment Number]])-2)+DAY(LoanStartDate),"")</f>
        <v>46819</v>
      </c>
      <c r="D90" s="33">
        <f ca="1">IF(PaymentSchedule3[[#This Row],[Payment Number]]&lt;&gt;"",IF(ROW()-ROW(PaymentSchedule3[[#Headers],[Beginning
Balance]])=1,LoanAmount,INDEX(PaymentSchedule3[Ending
Balance],ROW()-ROW(PaymentSchedule3[[#Headers],[Beginning
Balance]])-1)),"")</f>
        <v>9226.9694637057091</v>
      </c>
      <c r="E90" s="34">
        <f ca="1">IF(PaymentSchedule3[[#This Row],[Payment Number]]&lt;&gt;"",ScheduledPayment,"")</f>
        <v>242.65518871071387</v>
      </c>
      <c r="F90"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0"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90" s="33">
        <f ca="1">IF(PaymentSchedule3[[#This Row],[Payment Number]]&lt;&gt;"",PaymentSchedule3[[#This Row],[Total
Payment]]-PaymentSchedule3[[#This Row],[Interest]],"")</f>
        <v>181.14205895267582</v>
      </c>
      <c r="I90" s="35">
        <f ca="1">IF(PaymentSchedule3[[#This Row],[Payment Number]]&lt;&gt;"",PaymentSchedule3[[#This Row],[Beginning
Balance]]*(InterestRate/PaymentsPerYear),"")</f>
        <v>61.513129758038062</v>
      </c>
      <c r="J90" s="33">
        <f ca="1">IF(PaymentSchedule3[[#This Row],[Payment Number]]&lt;&gt;"",IF(PaymentSchedule3[[#This Row],[Scheduled Payment]]+PaymentSchedule3[[#This Row],[Extra
Payment]]&lt;=PaymentSchedule3[[#This Row],[Beginning
Balance]],PaymentSchedule3[[#This Row],[Beginning
Balance]]-PaymentSchedule3[[#This Row],[Principal]],0),"")</f>
        <v>9045.827404753034</v>
      </c>
      <c r="K90" s="35">
        <f ca="1">IF(PaymentSchedule3[[#This Row],[Payment Number]]&lt;&gt;"",SUM(INDEX(PaymentSchedule3[Interest],1,1):PaymentSchedule3[[#This Row],[Interest]]),"")</f>
        <v>7730.2769354779994</v>
      </c>
    </row>
    <row r="91" spans="2:11" ht="24" customHeight="1">
      <c r="B91" s="31">
        <f ca="1">IF(LoanIsGood,IF(ROW()-ROW(PaymentSchedule3[[#Headers],[Payment Number]])&gt;ScheduledNumberOfPayments,"",ROW()-ROW(PaymentSchedule3[[#Headers],[Payment Number]])),"")</f>
        <v>78</v>
      </c>
      <c r="C91" s="32">
        <f ca="1">IF(PaymentSchedule3[[#This Row],[Payment Number]]&lt;&gt;"",EOMONTH(LoanStartDate,ROW(PaymentSchedule3[[#This Row],[Payment Number]])-ROW(PaymentSchedule3[[#Headers],[Payment Number]])-2)+DAY(LoanStartDate),"")</f>
        <v>46850</v>
      </c>
      <c r="D91" s="33">
        <f ca="1">IF(PaymentSchedule3[[#This Row],[Payment Number]]&lt;&gt;"",IF(ROW()-ROW(PaymentSchedule3[[#Headers],[Beginning
Balance]])=1,LoanAmount,INDEX(PaymentSchedule3[Ending
Balance],ROW()-ROW(PaymentSchedule3[[#Headers],[Beginning
Balance]])-1)),"")</f>
        <v>9045.827404753034</v>
      </c>
      <c r="E91" s="34">
        <f ca="1">IF(PaymentSchedule3[[#This Row],[Payment Number]]&lt;&gt;"",ScheduledPayment,"")</f>
        <v>242.65518871071387</v>
      </c>
      <c r="F91"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1"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91" s="33">
        <f ca="1">IF(PaymentSchedule3[[#This Row],[Payment Number]]&lt;&gt;"",PaymentSchedule3[[#This Row],[Total
Payment]]-PaymentSchedule3[[#This Row],[Interest]],"")</f>
        <v>182.34967267902698</v>
      </c>
      <c r="I91" s="35">
        <f ca="1">IF(PaymentSchedule3[[#This Row],[Payment Number]]&lt;&gt;"",PaymentSchedule3[[#This Row],[Beginning
Balance]]*(InterestRate/PaymentsPerYear),"")</f>
        <v>60.305516031686899</v>
      </c>
      <c r="J91" s="33">
        <f ca="1">IF(PaymentSchedule3[[#This Row],[Payment Number]]&lt;&gt;"",IF(PaymentSchedule3[[#This Row],[Scheduled Payment]]+PaymentSchedule3[[#This Row],[Extra
Payment]]&lt;=PaymentSchedule3[[#This Row],[Beginning
Balance]],PaymentSchedule3[[#This Row],[Beginning
Balance]]-PaymentSchedule3[[#This Row],[Principal]],0),"")</f>
        <v>8863.4777320740068</v>
      </c>
      <c r="K91" s="35">
        <f ca="1">IF(PaymentSchedule3[[#This Row],[Payment Number]]&lt;&gt;"",SUM(INDEX(PaymentSchedule3[Interest],1,1):PaymentSchedule3[[#This Row],[Interest]]),"")</f>
        <v>7790.5824515096865</v>
      </c>
    </row>
    <row r="92" spans="2:11" ht="24" customHeight="1">
      <c r="B92" s="31">
        <f ca="1">IF(LoanIsGood,IF(ROW()-ROW(PaymentSchedule3[[#Headers],[Payment Number]])&gt;ScheduledNumberOfPayments,"",ROW()-ROW(PaymentSchedule3[[#Headers],[Payment Number]])),"")</f>
        <v>79</v>
      </c>
      <c r="C92" s="32">
        <f ca="1">IF(PaymentSchedule3[[#This Row],[Payment Number]]&lt;&gt;"",EOMONTH(LoanStartDate,ROW(PaymentSchedule3[[#This Row],[Payment Number]])-ROW(PaymentSchedule3[[#Headers],[Payment Number]])-2)+DAY(LoanStartDate),"")</f>
        <v>46880</v>
      </c>
      <c r="D92" s="33">
        <f ca="1">IF(PaymentSchedule3[[#This Row],[Payment Number]]&lt;&gt;"",IF(ROW()-ROW(PaymentSchedule3[[#Headers],[Beginning
Balance]])=1,LoanAmount,INDEX(PaymentSchedule3[Ending
Balance],ROW()-ROW(PaymentSchedule3[[#Headers],[Beginning
Balance]])-1)),"")</f>
        <v>8863.4777320740068</v>
      </c>
      <c r="E92" s="34">
        <f ca="1">IF(PaymentSchedule3[[#This Row],[Payment Number]]&lt;&gt;"",ScheduledPayment,"")</f>
        <v>242.65518871071387</v>
      </c>
      <c r="F92"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2"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92" s="33">
        <f ca="1">IF(PaymentSchedule3[[#This Row],[Payment Number]]&lt;&gt;"",PaymentSchedule3[[#This Row],[Total
Payment]]-PaymentSchedule3[[#This Row],[Interest]],"")</f>
        <v>183.56533716355381</v>
      </c>
      <c r="I92" s="35">
        <f ca="1">IF(PaymentSchedule3[[#This Row],[Payment Number]]&lt;&gt;"",PaymentSchedule3[[#This Row],[Beginning
Balance]]*(InterestRate/PaymentsPerYear),"")</f>
        <v>59.089851547160052</v>
      </c>
      <c r="J92" s="33">
        <f ca="1">IF(PaymentSchedule3[[#This Row],[Payment Number]]&lt;&gt;"",IF(PaymentSchedule3[[#This Row],[Scheduled Payment]]+PaymentSchedule3[[#This Row],[Extra
Payment]]&lt;=PaymentSchedule3[[#This Row],[Beginning
Balance]],PaymentSchedule3[[#This Row],[Beginning
Balance]]-PaymentSchedule3[[#This Row],[Principal]],0),"")</f>
        <v>8679.9123949104523</v>
      </c>
      <c r="K92" s="35">
        <f ca="1">IF(PaymentSchedule3[[#This Row],[Payment Number]]&lt;&gt;"",SUM(INDEX(PaymentSchedule3[Interest],1,1):PaymentSchedule3[[#This Row],[Interest]]),"")</f>
        <v>7849.6723030568464</v>
      </c>
    </row>
    <row r="93" spans="2:11" ht="24" customHeight="1">
      <c r="B93" s="31">
        <f ca="1">IF(LoanIsGood,IF(ROW()-ROW(PaymentSchedule3[[#Headers],[Payment Number]])&gt;ScheduledNumberOfPayments,"",ROW()-ROW(PaymentSchedule3[[#Headers],[Payment Number]])),"")</f>
        <v>80</v>
      </c>
      <c r="C93" s="32">
        <f ca="1">IF(PaymentSchedule3[[#This Row],[Payment Number]]&lt;&gt;"",EOMONTH(LoanStartDate,ROW(PaymentSchedule3[[#This Row],[Payment Number]])-ROW(PaymentSchedule3[[#Headers],[Payment Number]])-2)+DAY(LoanStartDate),"")</f>
        <v>46911</v>
      </c>
      <c r="D93" s="33">
        <f ca="1">IF(PaymentSchedule3[[#This Row],[Payment Number]]&lt;&gt;"",IF(ROW()-ROW(PaymentSchedule3[[#Headers],[Beginning
Balance]])=1,LoanAmount,INDEX(PaymentSchedule3[Ending
Balance],ROW()-ROW(PaymentSchedule3[[#Headers],[Beginning
Balance]])-1)),"")</f>
        <v>8679.9123949104523</v>
      </c>
      <c r="E93" s="34">
        <f ca="1">IF(PaymentSchedule3[[#This Row],[Payment Number]]&lt;&gt;"",ScheduledPayment,"")</f>
        <v>242.65518871071387</v>
      </c>
      <c r="F93"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3"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93" s="33">
        <f ca="1">IF(PaymentSchedule3[[#This Row],[Payment Number]]&lt;&gt;"",PaymentSchedule3[[#This Row],[Total
Payment]]-PaymentSchedule3[[#This Row],[Interest]],"")</f>
        <v>184.78910607797752</v>
      </c>
      <c r="I93" s="35">
        <f ca="1">IF(PaymentSchedule3[[#This Row],[Payment Number]]&lt;&gt;"",PaymentSchedule3[[#This Row],[Beginning
Balance]]*(InterestRate/PaymentsPerYear),"")</f>
        <v>57.866082632736351</v>
      </c>
      <c r="J93" s="33">
        <f ca="1">IF(PaymentSchedule3[[#This Row],[Payment Number]]&lt;&gt;"",IF(PaymentSchedule3[[#This Row],[Scheduled Payment]]+PaymentSchedule3[[#This Row],[Extra
Payment]]&lt;=PaymentSchedule3[[#This Row],[Beginning
Balance]],PaymentSchedule3[[#This Row],[Beginning
Balance]]-PaymentSchedule3[[#This Row],[Principal]],0),"")</f>
        <v>8495.1232888324739</v>
      </c>
      <c r="K93" s="35">
        <f ca="1">IF(PaymentSchedule3[[#This Row],[Payment Number]]&lt;&gt;"",SUM(INDEX(PaymentSchedule3[Interest],1,1):PaymentSchedule3[[#This Row],[Interest]]),"")</f>
        <v>7907.5383856895824</v>
      </c>
    </row>
    <row r="94" spans="2:11" ht="24" customHeight="1">
      <c r="B94" s="31">
        <f ca="1">IF(LoanIsGood,IF(ROW()-ROW(PaymentSchedule3[[#Headers],[Payment Number]])&gt;ScheduledNumberOfPayments,"",ROW()-ROW(PaymentSchedule3[[#Headers],[Payment Number]])),"")</f>
        <v>81</v>
      </c>
      <c r="C94" s="32">
        <f ca="1">IF(PaymentSchedule3[[#This Row],[Payment Number]]&lt;&gt;"",EOMONTH(LoanStartDate,ROW(PaymentSchedule3[[#This Row],[Payment Number]])-ROW(PaymentSchedule3[[#Headers],[Payment Number]])-2)+DAY(LoanStartDate),"")</f>
        <v>46941</v>
      </c>
      <c r="D94" s="33">
        <f ca="1">IF(PaymentSchedule3[[#This Row],[Payment Number]]&lt;&gt;"",IF(ROW()-ROW(PaymentSchedule3[[#Headers],[Beginning
Balance]])=1,LoanAmount,INDEX(PaymentSchedule3[Ending
Balance],ROW()-ROW(PaymentSchedule3[[#Headers],[Beginning
Balance]])-1)),"")</f>
        <v>8495.1232888324739</v>
      </c>
      <c r="E94" s="34">
        <f ca="1">IF(PaymentSchedule3[[#This Row],[Payment Number]]&lt;&gt;"",ScheduledPayment,"")</f>
        <v>242.65518871071387</v>
      </c>
      <c r="F94"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4"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94" s="33">
        <f ca="1">IF(PaymentSchedule3[[#This Row],[Payment Number]]&lt;&gt;"",PaymentSchedule3[[#This Row],[Total
Payment]]-PaymentSchedule3[[#This Row],[Interest]],"")</f>
        <v>186.0210334518307</v>
      </c>
      <c r="I94" s="35">
        <f ca="1">IF(PaymentSchedule3[[#This Row],[Payment Number]]&lt;&gt;"",PaymentSchedule3[[#This Row],[Beginning
Balance]]*(InterestRate/PaymentsPerYear),"")</f>
        <v>56.634155258883162</v>
      </c>
      <c r="J94" s="33">
        <f ca="1">IF(PaymentSchedule3[[#This Row],[Payment Number]]&lt;&gt;"",IF(PaymentSchedule3[[#This Row],[Scheduled Payment]]+PaymentSchedule3[[#This Row],[Extra
Payment]]&lt;=PaymentSchedule3[[#This Row],[Beginning
Balance]],PaymentSchedule3[[#This Row],[Beginning
Balance]]-PaymentSchedule3[[#This Row],[Principal]],0),"")</f>
        <v>8309.1022553806433</v>
      </c>
      <c r="K94" s="35">
        <f ca="1">IF(PaymentSchedule3[[#This Row],[Payment Number]]&lt;&gt;"",SUM(INDEX(PaymentSchedule3[Interest],1,1):PaymentSchedule3[[#This Row],[Interest]]),"")</f>
        <v>7964.1725409484652</v>
      </c>
    </row>
    <row r="95" spans="2:11" ht="24" customHeight="1">
      <c r="B95" s="31">
        <f ca="1">IF(LoanIsGood,IF(ROW()-ROW(PaymentSchedule3[[#Headers],[Payment Number]])&gt;ScheduledNumberOfPayments,"",ROW()-ROW(PaymentSchedule3[[#Headers],[Payment Number]])),"")</f>
        <v>82</v>
      </c>
      <c r="C95" s="32">
        <f ca="1">IF(PaymentSchedule3[[#This Row],[Payment Number]]&lt;&gt;"",EOMONTH(LoanStartDate,ROW(PaymentSchedule3[[#This Row],[Payment Number]])-ROW(PaymentSchedule3[[#Headers],[Payment Number]])-2)+DAY(LoanStartDate),"")</f>
        <v>46972</v>
      </c>
      <c r="D95" s="33">
        <f ca="1">IF(PaymentSchedule3[[#This Row],[Payment Number]]&lt;&gt;"",IF(ROW()-ROW(PaymentSchedule3[[#Headers],[Beginning
Balance]])=1,LoanAmount,INDEX(PaymentSchedule3[Ending
Balance],ROW()-ROW(PaymentSchedule3[[#Headers],[Beginning
Balance]])-1)),"")</f>
        <v>8309.1022553806433</v>
      </c>
      <c r="E95" s="34">
        <f ca="1">IF(PaymentSchedule3[[#This Row],[Payment Number]]&lt;&gt;"",ScheduledPayment,"")</f>
        <v>242.65518871071387</v>
      </c>
      <c r="F95"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5"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95" s="33">
        <f ca="1">IF(PaymentSchedule3[[#This Row],[Payment Number]]&lt;&gt;"",PaymentSchedule3[[#This Row],[Total
Payment]]-PaymentSchedule3[[#This Row],[Interest]],"")</f>
        <v>187.26117367484292</v>
      </c>
      <c r="I95" s="35">
        <f ca="1">IF(PaymentSchedule3[[#This Row],[Payment Number]]&lt;&gt;"",PaymentSchedule3[[#This Row],[Beginning
Balance]]*(InterestRate/PaymentsPerYear),"")</f>
        <v>55.394015035870957</v>
      </c>
      <c r="J95" s="33">
        <f ca="1">IF(PaymentSchedule3[[#This Row],[Payment Number]]&lt;&gt;"",IF(PaymentSchedule3[[#This Row],[Scheduled Payment]]+PaymentSchedule3[[#This Row],[Extra
Payment]]&lt;=PaymentSchedule3[[#This Row],[Beginning
Balance]],PaymentSchedule3[[#This Row],[Beginning
Balance]]-PaymentSchedule3[[#This Row],[Principal]],0),"")</f>
        <v>8121.8410817058002</v>
      </c>
      <c r="K95" s="35">
        <f ca="1">IF(PaymentSchedule3[[#This Row],[Payment Number]]&lt;&gt;"",SUM(INDEX(PaymentSchedule3[Interest],1,1):PaymentSchedule3[[#This Row],[Interest]]),"")</f>
        <v>8019.5665559843364</v>
      </c>
    </row>
    <row r="96" spans="2:11" ht="24" customHeight="1">
      <c r="B96" s="31">
        <f ca="1">IF(LoanIsGood,IF(ROW()-ROW(PaymentSchedule3[[#Headers],[Payment Number]])&gt;ScheduledNumberOfPayments,"",ROW()-ROW(PaymentSchedule3[[#Headers],[Payment Number]])),"")</f>
        <v>83</v>
      </c>
      <c r="C96" s="32">
        <f ca="1">IF(PaymentSchedule3[[#This Row],[Payment Number]]&lt;&gt;"",EOMONTH(LoanStartDate,ROW(PaymentSchedule3[[#This Row],[Payment Number]])-ROW(PaymentSchedule3[[#Headers],[Payment Number]])-2)+DAY(LoanStartDate),"")</f>
        <v>47003</v>
      </c>
      <c r="D96" s="33">
        <f ca="1">IF(PaymentSchedule3[[#This Row],[Payment Number]]&lt;&gt;"",IF(ROW()-ROW(PaymentSchedule3[[#Headers],[Beginning
Balance]])=1,LoanAmount,INDEX(PaymentSchedule3[Ending
Balance],ROW()-ROW(PaymentSchedule3[[#Headers],[Beginning
Balance]])-1)),"")</f>
        <v>8121.8410817058002</v>
      </c>
      <c r="E96" s="34">
        <f ca="1">IF(PaymentSchedule3[[#This Row],[Payment Number]]&lt;&gt;"",ScheduledPayment,"")</f>
        <v>242.65518871071387</v>
      </c>
      <c r="F96"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6"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96" s="33">
        <f ca="1">IF(PaymentSchedule3[[#This Row],[Payment Number]]&lt;&gt;"",PaymentSchedule3[[#This Row],[Total
Payment]]-PaymentSchedule3[[#This Row],[Interest]],"")</f>
        <v>188.50958149934186</v>
      </c>
      <c r="I96" s="35">
        <f ca="1">IF(PaymentSchedule3[[#This Row],[Payment Number]]&lt;&gt;"",PaymentSchedule3[[#This Row],[Beginning
Balance]]*(InterestRate/PaymentsPerYear),"")</f>
        <v>54.145607211372003</v>
      </c>
      <c r="J96" s="33">
        <f ca="1">IF(PaymentSchedule3[[#This Row],[Payment Number]]&lt;&gt;"",IF(PaymentSchedule3[[#This Row],[Scheduled Payment]]+PaymentSchedule3[[#This Row],[Extra
Payment]]&lt;=PaymentSchedule3[[#This Row],[Beginning
Balance]],PaymentSchedule3[[#This Row],[Beginning
Balance]]-PaymentSchedule3[[#This Row],[Principal]],0),"")</f>
        <v>7933.3315002064583</v>
      </c>
      <c r="K96" s="35">
        <f ca="1">IF(PaymentSchedule3[[#This Row],[Payment Number]]&lt;&gt;"",SUM(INDEX(PaymentSchedule3[Interest],1,1):PaymentSchedule3[[#This Row],[Interest]]),"")</f>
        <v>8073.7121631957089</v>
      </c>
    </row>
    <row r="97" spans="2:11" ht="24" customHeight="1">
      <c r="B97" s="31">
        <f ca="1">IF(LoanIsGood,IF(ROW()-ROW(PaymentSchedule3[[#Headers],[Payment Number]])&gt;ScheduledNumberOfPayments,"",ROW()-ROW(PaymentSchedule3[[#Headers],[Payment Number]])),"")</f>
        <v>84</v>
      </c>
      <c r="C97" s="32">
        <f ca="1">IF(PaymentSchedule3[[#This Row],[Payment Number]]&lt;&gt;"",EOMONTH(LoanStartDate,ROW(PaymentSchedule3[[#This Row],[Payment Number]])-ROW(PaymentSchedule3[[#Headers],[Payment Number]])-2)+DAY(LoanStartDate),"")</f>
        <v>47033</v>
      </c>
      <c r="D97" s="33">
        <f ca="1">IF(PaymentSchedule3[[#This Row],[Payment Number]]&lt;&gt;"",IF(ROW()-ROW(PaymentSchedule3[[#Headers],[Beginning
Balance]])=1,LoanAmount,INDEX(PaymentSchedule3[Ending
Balance],ROW()-ROW(PaymentSchedule3[[#Headers],[Beginning
Balance]])-1)),"")</f>
        <v>7933.3315002064583</v>
      </c>
      <c r="E97" s="34">
        <f ca="1">IF(PaymentSchedule3[[#This Row],[Payment Number]]&lt;&gt;"",ScheduledPayment,"")</f>
        <v>242.65518871071387</v>
      </c>
      <c r="F97"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7"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97" s="33">
        <f ca="1">IF(PaymentSchedule3[[#This Row],[Payment Number]]&lt;&gt;"",PaymentSchedule3[[#This Row],[Total
Payment]]-PaymentSchedule3[[#This Row],[Interest]],"")</f>
        <v>189.76631204267082</v>
      </c>
      <c r="I97" s="35">
        <f ca="1">IF(PaymentSchedule3[[#This Row],[Payment Number]]&lt;&gt;"",PaymentSchedule3[[#This Row],[Beginning
Balance]]*(InterestRate/PaymentsPerYear),"")</f>
        <v>52.888876668043061</v>
      </c>
      <c r="J97" s="33">
        <f ca="1">IF(PaymentSchedule3[[#This Row],[Payment Number]]&lt;&gt;"",IF(PaymentSchedule3[[#This Row],[Scheduled Payment]]+PaymentSchedule3[[#This Row],[Extra
Payment]]&lt;=PaymentSchedule3[[#This Row],[Beginning
Balance]],PaymentSchedule3[[#This Row],[Beginning
Balance]]-PaymentSchedule3[[#This Row],[Principal]],0),"")</f>
        <v>7743.5651881637878</v>
      </c>
      <c r="K97" s="35">
        <f ca="1">IF(PaymentSchedule3[[#This Row],[Payment Number]]&lt;&gt;"",SUM(INDEX(PaymentSchedule3[Interest],1,1):PaymentSchedule3[[#This Row],[Interest]]),"")</f>
        <v>8126.6010398637518</v>
      </c>
    </row>
    <row r="98" spans="2:11" ht="24" customHeight="1">
      <c r="B98" s="31">
        <f ca="1">IF(LoanIsGood,IF(ROW()-ROW(PaymentSchedule3[[#Headers],[Payment Number]])&gt;ScheduledNumberOfPayments,"",ROW()-ROW(PaymentSchedule3[[#Headers],[Payment Number]])),"")</f>
        <v>85</v>
      </c>
      <c r="C98" s="32">
        <f ca="1">IF(PaymentSchedule3[[#This Row],[Payment Number]]&lt;&gt;"",EOMONTH(LoanStartDate,ROW(PaymentSchedule3[[#This Row],[Payment Number]])-ROW(PaymentSchedule3[[#Headers],[Payment Number]])-2)+DAY(LoanStartDate),"")</f>
        <v>47064</v>
      </c>
      <c r="D98" s="33">
        <f ca="1">IF(PaymentSchedule3[[#This Row],[Payment Number]]&lt;&gt;"",IF(ROW()-ROW(PaymentSchedule3[[#Headers],[Beginning
Balance]])=1,LoanAmount,INDEX(PaymentSchedule3[Ending
Balance],ROW()-ROW(PaymentSchedule3[[#Headers],[Beginning
Balance]])-1)),"")</f>
        <v>7743.5651881637878</v>
      </c>
      <c r="E98" s="34">
        <f ca="1">IF(PaymentSchedule3[[#This Row],[Payment Number]]&lt;&gt;"",ScheduledPayment,"")</f>
        <v>242.65518871071387</v>
      </c>
      <c r="F98"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8"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98" s="33">
        <f ca="1">IF(PaymentSchedule3[[#This Row],[Payment Number]]&lt;&gt;"",PaymentSchedule3[[#This Row],[Total
Payment]]-PaymentSchedule3[[#This Row],[Interest]],"")</f>
        <v>191.03142078962196</v>
      </c>
      <c r="I98" s="35">
        <f ca="1">IF(PaymentSchedule3[[#This Row],[Payment Number]]&lt;&gt;"",PaymentSchedule3[[#This Row],[Beginning
Balance]]*(InterestRate/PaymentsPerYear),"")</f>
        <v>51.623767921091918</v>
      </c>
      <c r="J98" s="33">
        <f ca="1">IF(PaymentSchedule3[[#This Row],[Payment Number]]&lt;&gt;"",IF(PaymentSchedule3[[#This Row],[Scheduled Payment]]+PaymentSchedule3[[#This Row],[Extra
Payment]]&lt;=PaymentSchedule3[[#This Row],[Beginning
Balance]],PaymentSchedule3[[#This Row],[Beginning
Balance]]-PaymentSchedule3[[#This Row],[Principal]],0),"")</f>
        <v>7552.533767374166</v>
      </c>
      <c r="K98" s="35">
        <f ca="1">IF(PaymentSchedule3[[#This Row],[Payment Number]]&lt;&gt;"",SUM(INDEX(PaymentSchedule3[Interest],1,1):PaymentSchedule3[[#This Row],[Interest]]),"")</f>
        <v>8178.2248077848435</v>
      </c>
    </row>
    <row r="99" spans="2:11" ht="24" customHeight="1">
      <c r="B99" s="31">
        <f ca="1">IF(LoanIsGood,IF(ROW()-ROW(PaymentSchedule3[[#Headers],[Payment Number]])&gt;ScheduledNumberOfPayments,"",ROW()-ROW(PaymentSchedule3[[#Headers],[Payment Number]])),"")</f>
        <v>86</v>
      </c>
      <c r="C99" s="32">
        <f ca="1">IF(PaymentSchedule3[[#This Row],[Payment Number]]&lt;&gt;"",EOMONTH(LoanStartDate,ROW(PaymentSchedule3[[#This Row],[Payment Number]])-ROW(PaymentSchedule3[[#Headers],[Payment Number]])-2)+DAY(LoanStartDate),"")</f>
        <v>47094</v>
      </c>
      <c r="D99" s="33">
        <f ca="1">IF(PaymentSchedule3[[#This Row],[Payment Number]]&lt;&gt;"",IF(ROW()-ROW(PaymentSchedule3[[#Headers],[Beginning
Balance]])=1,LoanAmount,INDEX(PaymentSchedule3[Ending
Balance],ROW()-ROW(PaymentSchedule3[[#Headers],[Beginning
Balance]])-1)),"")</f>
        <v>7552.533767374166</v>
      </c>
      <c r="E99" s="34">
        <f ca="1">IF(PaymentSchedule3[[#This Row],[Payment Number]]&lt;&gt;"",ScheduledPayment,"")</f>
        <v>242.65518871071387</v>
      </c>
      <c r="F99"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9"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99" s="33">
        <f ca="1">IF(PaymentSchedule3[[#This Row],[Payment Number]]&lt;&gt;"",PaymentSchedule3[[#This Row],[Total
Payment]]-PaymentSchedule3[[#This Row],[Interest]],"")</f>
        <v>192.30496359488609</v>
      </c>
      <c r="I99" s="35">
        <f ca="1">IF(PaymentSchedule3[[#This Row],[Payment Number]]&lt;&gt;"",PaymentSchedule3[[#This Row],[Beginning
Balance]]*(InterestRate/PaymentsPerYear),"")</f>
        <v>50.350225115827776</v>
      </c>
      <c r="J99" s="33">
        <f ca="1">IF(PaymentSchedule3[[#This Row],[Payment Number]]&lt;&gt;"",IF(PaymentSchedule3[[#This Row],[Scheduled Payment]]+PaymentSchedule3[[#This Row],[Extra
Payment]]&lt;=PaymentSchedule3[[#This Row],[Beginning
Balance]],PaymentSchedule3[[#This Row],[Beginning
Balance]]-PaymentSchedule3[[#This Row],[Principal]],0),"")</f>
        <v>7360.2288037792796</v>
      </c>
      <c r="K99" s="35">
        <f ca="1">IF(PaymentSchedule3[[#This Row],[Payment Number]]&lt;&gt;"",SUM(INDEX(PaymentSchedule3[Interest],1,1):PaymentSchedule3[[#This Row],[Interest]]),"")</f>
        <v>8228.5750329006714</v>
      </c>
    </row>
    <row r="100" spans="2:11" ht="24" customHeight="1">
      <c r="B100" s="31">
        <f ca="1">IF(LoanIsGood,IF(ROW()-ROW(PaymentSchedule3[[#Headers],[Payment Number]])&gt;ScheduledNumberOfPayments,"",ROW()-ROW(PaymentSchedule3[[#Headers],[Payment Number]])),"")</f>
        <v>87</v>
      </c>
      <c r="C100" s="32">
        <f ca="1">IF(PaymentSchedule3[[#This Row],[Payment Number]]&lt;&gt;"",EOMONTH(LoanStartDate,ROW(PaymentSchedule3[[#This Row],[Payment Number]])-ROW(PaymentSchedule3[[#Headers],[Payment Number]])-2)+DAY(LoanStartDate),"")</f>
        <v>47125</v>
      </c>
      <c r="D100" s="33">
        <f ca="1">IF(PaymentSchedule3[[#This Row],[Payment Number]]&lt;&gt;"",IF(ROW()-ROW(PaymentSchedule3[[#Headers],[Beginning
Balance]])=1,LoanAmount,INDEX(PaymentSchedule3[Ending
Balance],ROW()-ROW(PaymentSchedule3[[#Headers],[Beginning
Balance]])-1)),"")</f>
        <v>7360.2288037792796</v>
      </c>
      <c r="E100" s="34">
        <f ca="1">IF(PaymentSchedule3[[#This Row],[Payment Number]]&lt;&gt;"",ScheduledPayment,"")</f>
        <v>242.65518871071387</v>
      </c>
      <c r="F100"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0"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00" s="33">
        <f ca="1">IF(PaymentSchedule3[[#This Row],[Payment Number]]&lt;&gt;"",PaymentSchedule3[[#This Row],[Total
Payment]]-PaymentSchedule3[[#This Row],[Interest]],"")</f>
        <v>193.58699668551867</v>
      </c>
      <c r="I100" s="35">
        <f ca="1">IF(PaymentSchedule3[[#This Row],[Payment Number]]&lt;&gt;"",PaymentSchedule3[[#This Row],[Beginning
Balance]]*(InterestRate/PaymentsPerYear),"")</f>
        <v>49.068192025195202</v>
      </c>
      <c r="J100" s="33">
        <f ca="1">IF(PaymentSchedule3[[#This Row],[Payment Number]]&lt;&gt;"",IF(PaymentSchedule3[[#This Row],[Scheduled Payment]]+PaymentSchedule3[[#This Row],[Extra
Payment]]&lt;=PaymentSchedule3[[#This Row],[Beginning
Balance]],PaymentSchedule3[[#This Row],[Beginning
Balance]]-PaymentSchedule3[[#This Row],[Principal]],0),"")</f>
        <v>7166.6418070937607</v>
      </c>
      <c r="K100" s="35">
        <f ca="1">IF(PaymentSchedule3[[#This Row],[Payment Number]]&lt;&gt;"",SUM(INDEX(PaymentSchedule3[Interest],1,1):PaymentSchedule3[[#This Row],[Interest]]),"")</f>
        <v>8277.6432249258669</v>
      </c>
    </row>
    <row r="101" spans="2:11" ht="24" customHeight="1">
      <c r="B101" s="31">
        <f ca="1">IF(LoanIsGood,IF(ROW()-ROW(PaymentSchedule3[[#Headers],[Payment Number]])&gt;ScheduledNumberOfPayments,"",ROW()-ROW(PaymentSchedule3[[#Headers],[Payment Number]])),"")</f>
        <v>88</v>
      </c>
      <c r="C101" s="32">
        <f ca="1">IF(PaymentSchedule3[[#This Row],[Payment Number]]&lt;&gt;"",EOMONTH(LoanStartDate,ROW(PaymentSchedule3[[#This Row],[Payment Number]])-ROW(PaymentSchedule3[[#Headers],[Payment Number]])-2)+DAY(LoanStartDate),"")</f>
        <v>47156</v>
      </c>
      <c r="D101" s="33">
        <f ca="1">IF(PaymentSchedule3[[#This Row],[Payment Number]]&lt;&gt;"",IF(ROW()-ROW(PaymentSchedule3[[#Headers],[Beginning
Balance]])=1,LoanAmount,INDEX(PaymentSchedule3[Ending
Balance],ROW()-ROW(PaymentSchedule3[[#Headers],[Beginning
Balance]])-1)),"")</f>
        <v>7166.6418070937607</v>
      </c>
      <c r="E101" s="34">
        <f ca="1">IF(PaymentSchedule3[[#This Row],[Payment Number]]&lt;&gt;"",ScheduledPayment,"")</f>
        <v>242.65518871071387</v>
      </c>
      <c r="F101"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1"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01" s="33">
        <f ca="1">IF(PaymentSchedule3[[#This Row],[Payment Number]]&lt;&gt;"",PaymentSchedule3[[#This Row],[Total
Payment]]-PaymentSchedule3[[#This Row],[Interest]],"")</f>
        <v>194.87757666342213</v>
      </c>
      <c r="I101" s="35">
        <f ca="1">IF(PaymentSchedule3[[#This Row],[Payment Number]]&lt;&gt;"",PaymentSchedule3[[#This Row],[Beginning
Balance]]*(InterestRate/PaymentsPerYear),"")</f>
        <v>47.77761204729174</v>
      </c>
      <c r="J101" s="33">
        <f ca="1">IF(PaymentSchedule3[[#This Row],[Payment Number]]&lt;&gt;"",IF(PaymentSchedule3[[#This Row],[Scheduled Payment]]+PaymentSchedule3[[#This Row],[Extra
Payment]]&lt;=PaymentSchedule3[[#This Row],[Beginning
Balance]],PaymentSchedule3[[#This Row],[Beginning
Balance]]-PaymentSchedule3[[#This Row],[Principal]],0),"")</f>
        <v>6971.764230430339</v>
      </c>
      <c r="K101" s="35">
        <f ca="1">IF(PaymentSchedule3[[#This Row],[Payment Number]]&lt;&gt;"",SUM(INDEX(PaymentSchedule3[Interest],1,1):PaymentSchedule3[[#This Row],[Interest]]),"")</f>
        <v>8325.4208369731587</v>
      </c>
    </row>
    <row r="102" spans="2:11" ht="24" customHeight="1">
      <c r="B102" s="31">
        <f ca="1">IF(LoanIsGood,IF(ROW()-ROW(PaymentSchedule3[[#Headers],[Payment Number]])&gt;ScheduledNumberOfPayments,"",ROW()-ROW(PaymentSchedule3[[#Headers],[Payment Number]])),"")</f>
        <v>89</v>
      </c>
      <c r="C102" s="32">
        <f ca="1">IF(PaymentSchedule3[[#This Row],[Payment Number]]&lt;&gt;"",EOMONTH(LoanStartDate,ROW(PaymentSchedule3[[#This Row],[Payment Number]])-ROW(PaymentSchedule3[[#Headers],[Payment Number]])-2)+DAY(LoanStartDate),"")</f>
        <v>47184</v>
      </c>
      <c r="D102" s="33">
        <f ca="1">IF(PaymentSchedule3[[#This Row],[Payment Number]]&lt;&gt;"",IF(ROW()-ROW(PaymentSchedule3[[#Headers],[Beginning
Balance]])=1,LoanAmount,INDEX(PaymentSchedule3[Ending
Balance],ROW()-ROW(PaymentSchedule3[[#Headers],[Beginning
Balance]])-1)),"")</f>
        <v>6971.764230430339</v>
      </c>
      <c r="E102" s="34">
        <f ca="1">IF(PaymentSchedule3[[#This Row],[Payment Number]]&lt;&gt;"",ScheduledPayment,"")</f>
        <v>242.65518871071387</v>
      </c>
      <c r="F102"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2"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02" s="33">
        <f ca="1">IF(PaymentSchedule3[[#This Row],[Payment Number]]&lt;&gt;"",PaymentSchedule3[[#This Row],[Total
Payment]]-PaymentSchedule3[[#This Row],[Interest]],"")</f>
        <v>196.17676050784496</v>
      </c>
      <c r="I102" s="35">
        <f ca="1">IF(PaymentSchedule3[[#This Row],[Payment Number]]&lt;&gt;"",PaymentSchedule3[[#This Row],[Beginning
Balance]]*(InterestRate/PaymentsPerYear),"")</f>
        <v>46.478428202868926</v>
      </c>
      <c r="J102" s="33">
        <f ca="1">IF(PaymentSchedule3[[#This Row],[Payment Number]]&lt;&gt;"",IF(PaymentSchedule3[[#This Row],[Scheduled Payment]]+PaymentSchedule3[[#This Row],[Extra
Payment]]&lt;=PaymentSchedule3[[#This Row],[Beginning
Balance]],PaymentSchedule3[[#This Row],[Beginning
Balance]]-PaymentSchedule3[[#This Row],[Principal]],0),"")</f>
        <v>6775.5874699224942</v>
      </c>
      <c r="K102" s="35">
        <f ca="1">IF(PaymentSchedule3[[#This Row],[Payment Number]]&lt;&gt;"",SUM(INDEX(PaymentSchedule3[Interest],1,1):PaymentSchedule3[[#This Row],[Interest]]),"")</f>
        <v>8371.8992651760273</v>
      </c>
    </row>
    <row r="103" spans="2:11" ht="24" customHeight="1">
      <c r="B103" s="31">
        <f ca="1">IF(LoanIsGood,IF(ROW()-ROW(PaymentSchedule3[[#Headers],[Payment Number]])&gt;ScheduledNumberOfPayments,"",ROW()-ROW(PaymentSchedule3[[#Headers],[Payment Number]])),"")</f>
        <v>90</v>
      </c>
      <c r="C103" s="32">
        <f ca="1">IF(PaymentSchedule3[[#This Row],[Payment Number]]&lt;&gt;"",EOMONTH(LoanStartDate,ROW(PaymentSchedule3[[#This Row],[Payment Number]])-ROW(PaymentSchedule3[[#Headers],[Payment Number]])-2)+DAY(LoanStartDate),"")</f>
        <v>47215</v>
      </c>
      <c r="D103" s="33">
        <f ca="1">IF(PaymentSchedule3[[#This Row],[Payment Number]]&lt;&gt;"",IF(ROW()-ROW(PaymentSchedule3[[#Headers],[Beginning
Balance]])=1,LoanAmount,INDEX(PaymentSchedule3[Ending
Balance],ROW()-ROW(PaymentSchedule3[[#Headers],[Beginning
Balance]])-1)),"")</f>
        <v>6775.5874699224942</v>
      </c>
      <c r="E103" s="34">
        <f ca="1">IF(PaymentSchedule3[[#This Row],[Payment Number]]&lt;&gt;"",ScheduledPayment,"")</f>
        <v>242.65518871071387</v>
      </c>
      <c r="F103"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3"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03" s="33">
        <f ca="1">IF(PaymentSchedule3[[#This Row],[Payment Number]]&lt;&gt;"",PaymentSchedule3[[#This Row],[Total
Payment]]-PaymentSchedule3[[#This Row],[Interest]],"")</f>
        <v>197.48460557789724</v>
      </c>
      <c r="I103" s="35">
        <f ca="1">IF(PaymentSchedule3[[#This Row],[Payment Number]]&lt;&gt;"",PaymentSchedule3[[#This Row],[Beginning
Balance]]*(InterestRate/PaymentsPerYear),"")</f>
        <v>45.170583132816631</v>
      </c>
      <c r="J103" s="33">
        <f ca="1">IF(PaymentSchedule3[[#This Row],[Payment Number]]&lt;&gt;"",IF(PaymentSchedule3[[#This Row],[Scheduled Payment]]+PaymentSchedule3[[#This Row],[Extra
Payment]]&lt;=PaymentSchedule3[[#This Row],[Beginning
Balance]],PaymentSchedule3[[#This Row],[Beginning
Balance]]-PaymentSchedule3[[#This Row],[Principal]],0),"")</f>
        <v>6578.102864344597</v>
      </c>
      <c r="K103" s="35">
        <f ca="1">IF(PaymentSchedule3[[#This Row],[Payment Number]]&lt;&gt;"",SUM(INDEX(PaymentSchedule3[Interest],1,1):PaymentSchedule3[[#This Row],[Interest]]),"")</f>
        <v>8417.0698483088436</v>
      </c>
    </row>
    <row r="104" spans="2:11" ht="24" customHeight="1">
      <c r="B104" s="31">
        <f ca="1">IF(LoanIsGood,IF(ROW()-ROW(PaymentSchedule3[[#Headers],[Payment Number]])&gt;ScheduledNumberOfPayments,"",ROW()-ROW(PaymentSchedule3[[#Headers],[Payment Number]])),"")</f>
        <v>91</v>
      </c>
      <c r="C104" s="32">
        <f ca="1">IF(PaymentSchedule3[[#This Row],[Payment Number]]&lt;&gt;"",EOMONTH(LoanStartDate,ROW(PaymentSchedule3[[#This Row],[Payment Number]])-ROW(PaymentSchedule3[[#Headers],[Payment Number]])-2)+DAY(LoanStartDate),"")</f>
        <v>47245</v>
      </c>
      <c r="D104" s="33">
        <f ca="1">IF(PaymentSchedule3[[#This Row],[Payment Number]]&lt;&gt;"",IF(ROW()-ROW(PaymentSchedule3[[#Headers],[Beginning
Balance]])=1,LoanAmount,INDEX(PaymentSchedule3[Ending
Balance],ROW()-ROW(PaymentSchedule3[[#Headers],[Beginning
Balance]])-1)),"")</f>
        <v>6578.102864344597</v>
      </c>
      <c r="E104" s="34">
        <f ca="1">IF(PaymentSchedule3[[#This Row],[Payment Number]]&lt;&gt;"",ScheduledPayment,"")</f>
        <v>242.65518871071387</v>
      </c>
      <c r="F104"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4"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04" s="33">
        <f ca="1">IF(PaymentSchedule3[[#This Row],[Payment Number]]&lt;&gt;"",PaymentSchedule3[[#This Row],[Total
Payment]]-PaymentSchedule3[[#This Row],[Interest]],"")</f>
        <v>198.80116961508321</v>
      </c>
      <c r="I104" s="35">
        <f ca="1">IF(PaymentSchedule3[[#This Row],[Payment Number]]&lt;&gt;"",PaymentSchedule3[[#This Row],[Beginning
Balance]]*(InterestRate/PaymentsPerYear),"")</f>
        <v>43.854019095630647</v>
      </c>
      <c r="J104" s="33">
        <f ca="1">IF(PaymentSchedule3[[#This Row],[Payment Number]]&lt;&gt;"",IF(PaymentSchedule3[[#This Row],[Scheduled Payment]]+PaymentSchedule3[[#This Row],[Extra
Payment]]&lt;=PaymentSchedule3[[#This Row],[Beginning
Balance]],PaymentSchedule3[[#This Row],[Beginning
Balance]]-PaymentSchedule3[[#This Row],[Principal]],0),"")</f>
        <v>6379.3016947295137</v>
      </c>
      <c r="K104" s="35">
        <f ca="1">IF(PaymentSchedule3[[#This Row],[Payment Number]]&lt;&gt;"",SUM(INDEX(PaymentSchedule3[Interest],1,1):PaymentSchedule3[[#This Row],[Interest]]),"")</f>
        <v>8460.9238674044736</v>
      </c>
    </row>
    <row r="105" spans="2:11" ht="24" customHeight="1">
      <c r="B105" s="31">
        <f ca="1">IF(LoanIsGood,IF(ROW()-ROW(PaymentSchedule3[[#Headers],[Payment Number]])&gt;ScheduledNumberOfPayments,"",ROW()-ROW(PaymentSchedule3[[#Headers],[Payment Number]])),"")</f>
        <v>92</v>
      </c>
      <c r="C105" s="32">
        <f ca="1">IF(PaymentSchedule3[[#This Row],[Payment Number]]&lt;&gt;"",EOMONTH(LoanStartDate,ROW(PaymentSchedule3[[#This Row],[Payment Number]])-ROW(PaymentSchedule3[[#Headers],[Payment Number]])-2)+DAY(LoanStartDate),"")</f>
        <v>47276</v>
      </c>
      <c r="D105" s="33">
        <f ca="1">IF(PaymentSchedule3[[#This Row],[Payment Number]]&lt;&gt;"",IF(ROW()-ROW(PaymentSchedule3[[#Headers],[Beginning
Balance]])=1,LoanAmount,INDEX(PaymentSchedule3[Ending
Balance],ROW()-ROW(PaymentSchedule3[[#Headers],[Beginning
Balance]])-1)),"")</f>
        <v>6379.3016947295137</v>
      </c>
      <c r="E105" s="34">
        <f ca="1">IF(PaymentSchedule3[[#This Row],[Payment Number]]&lt;&gt;"",ScheduledPayment,"")</f>
        <v>242.65518871071387</v>
      </c>
      <c r="F105"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5"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05" s="33">
        <f ca="1">IF(PaymentSchedule3[[#This Row],[Payment Number]]&lt;&gt;"",PaymentSchedule3[[#This Row],[Total
Payment]]-PaymentSchedule3[[#This Row],[Interest]],"")</f>
        <v>200.12651074585045</v>
      </c>
      <c r="I105" s="35">
        <f ca="1">IF(PaymentSchedule3[[#This Row],[Payment Number]]&lt;&gt;"",PaymentSchedule3[[#This Row],[Beginning
Balance]]*(InterestRate/PaymentsPerYear),"")</f>
        <v>42.528677964863427</v>
      </c>
      <c r="J105" s="33">
        <f ca="1">IF(PaymentSchedule3[[#This Row],[Payment Number]]&lt;&gt;"",IF(PaymentSchedule3[[#This Row],[Scheduled Payment]]+PaymentSchedule3[[#This Row],[Extra
Payment]]&lt;=PaymentSchedule3[[#This Row],[Beginning
Balance]],PaymentSchedule3[[#This Row],[Beginning
Balance]]-PaymentSchedule3[[#This Row],[Principal]],0),"")</f>
        <v>6179.1751839836634</v>
      </c>
      <c r="K105" s="35">
        <f ca="1">IF(PaymentSchedule3[[#This Row],[Payment Number]]&lt;&gt;"",SUM(INDEX(PaymentSchedule3[Interest],1,1):PaymentSchedule3[[#This Row],[Interest]]),"")</f>
        <v>8503.4525453693368</v>
      </c>
    </row>
    <row r="106" spans="2:11" ht="24" customHeight="1">
      <c r="B106" s="31">
        <f ca="1">IF(LoanIsGood,IF(ROW()-ROW(PaymentSchedule3[[#Headers],[Payment Number]])&gt;ScheduledNumberOfPayments,"",ROW()-ROW(PaymentSchedule3[[#Headers],[Payment Number]])),"")</f>
        <v>93</v>
      </c>
      <c r="C106" s="32">
        <f ca="1">IF(PaymentSchedule3[[#This Row],[Payment Number]]&lt;&gt;"",EOMONTH(LoanStartDate,ROW(PaymentSchedule3[[#This Row],[Payment Number]])-ROW(PaymentSchedule3[[#Headers],[Payment Number]])-2)+DAY(LoanStartDate),"")</f>
        <v>47306</v>
      </c>
      <c r="D106" s="33">
        <f ca="1">IF(PaymentSchedule3[[#This Row],[Payment Number]]&lt;&gt;"",IF(ROW()-ROW(PaymentSchedule3[[#Headers],[Beginning
Balance]])=1,LoanAmount,INDEX(PaymentSchedule3[Ending
Balance],ROW()-ROW(PaymentSchedule3[[#Headers],[Beginning
Balance]])-1)),"")</f>
        <v>6179.1751839836634</v>
      </c>
      <c r="E106" s="34">
        <f ca="1">IF(PaymentSchedule3[[#This Row],[Payment Number]]&lt;&gt;"",ScheduledPayment,"")</f>
        <v>242.65518871071387</v>
      </c>
      <c r="F106"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6"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06" s="33">
        <f ca="1">IF(PaymentSchedule3[[#This Row],[Payment Number]]&lt;&gt;"",PaymentSchedule3[[#This Row],[Total
Payment]]-PaymentSchedule3[[#This Row],[Interest]],"")</f>
        <v>201.4606874841561</v>
      </c>
      <c r="I106" s="35">
        <f ca="1">IF(PaymentSchedule3[[#This Row],[Payment Number]]&lt;&gt;"",PaymentSchedule3[[#This Row],[Beginning
Balance]]*(InterestRate/PaymentsPerYear),"")</f>
        <v>41.194501226557762</v>
      </c>
      <c r="J106" s="33">
        <f ca="1">IF(PaymentSchedule3[[#This Row],[Payment Number]]&lt;&gt;"",IF(PaymentSchedule3[[#This Row],[Scheduled Payment]]+PaymentSchedule3[[#This Row],[Extra
Payment]]&lt;=PaymentSchedule3[[#This Row],[Beginning
Balance]],PaymentSchedule3[[#This Row],[Beginning
Balance]]-PaymentSchedule3[[#This Row],[Principal]],0),"")</f>
        <v>5977.7144964995077</v>
      </c>
      <c r="K106" s="35">
        <f ca="1">IF(PaymentSchedule3[[#This Row],[Payment Number]]&lt;&gt;"",SUM(INDEX(PaymentSchedule3[Interest],1,1):PaymentSchedule3[[#This Row],[Interest]]),"")</f>
        <v>8544.6470465958937</v>
      </c>
    </row>
    <row r="107" spans="2:11" ht="24" customHeight="1">
      <c r="B107" s="31">
        <f ca="1">IF(LoanIsGood,IF(ROW()-ROW(PaymentSchedule3[[#Headers],[Payment Number]])&gt;ScheduledNumberOfPayments,"",ROW()-ROW(PaymentSchedule3[[#Headers],[Payment Number]])),"")</f>
        <v>94</v>
      </c>
      <c r="C107" s="32">
        <f ca="1">IF(PaymentSchedule3[[#This Row],[Payment Number]]&lt;&gt;"",EOMONTH(LoanStartDate,ROW(PaymentSchedule3[[#This Row],[Payment Number]])-ROW(PaymentSchedule3[[#Headers],[Payment Number]])-2)+DAY(LoanStartDate),"")</f>
        <v>47337</v>
      </c>
      <c r="D107" s="33">
        <f ca="1">IF(PaymentSchedule3[[#This Row],[Payment Number]]&lt;&gt;"",IF(ROW()-ROW(PaymentSchedule3[[#Headers],[Beginning
Balance]])=1,LoanAmount,INDEX(PaymentSchedule3[Ending
Balance],ROW()-ROW(PaymentSchedule3[[#Headers],[Beginning
Balance]])-1)),"")</f>
        <v>5977.7144964995077</v>
      </c>
      <c r="E107" s="34">
        <f ca="1">IF(PaymentSchedule3[[#This Row],[Payment Number]]&lt;&gt;"",ScheduledPayment,"")</f>
        <v>242.65518871071387</v>
      </c>
      <c r="F107"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7"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07" s="33">
        <f ca="1">IF(PaymentSchedule3[[#This Row],[Payment Number]]&lt;&gt;"",PaymentSchedule3[[#This Row],[Total
Payment]]-PaymentSchedule3[[#This Row],[Interest]],"")</f>
        <v>202.80375873405049</v>
      </c>
      <c r="I107" s="35">
        <f ca="1">IF(PaymentSchedule3[[#This Row],[Payment Number]]&lt;&gt;"",PaymentSchedule3[[#This Row],[Beginning
Balance]]*(InterestRate/PaymentsPerYear),"")</f>
        <v>39.85142997666339</v>
      </c>
      <c r="J107" s="33">
        <f ca="1">IF(PaymentSchedule3[[#This Row],[Payment Number]]&lt;&gt;"",IF(PaymentSchedule3[[#This Row],[Scheduled Payment]]+PaymentSchedule3[[#This Row],[Extra
Payment]]&lt;=PaymentSchedule3[[#This Row],[Beginning
Balance]],PaymentSchedule3[[#This Row],[Beginning
Balance]]-PaymentSchedule3[[#This Row],[Principal]],0),"")</f>
        <v>5774.9107377654573</v>
      </c>
      <c r="K107" s="35">
        <f ca="1">IF(PaymentSchedule3[[#This Row],[Payment Number]]&lt;&gt;"",SUM(INDEX(PaymentSchedule3[Interest],1,1):PaymentSchedule3[[#This Row],[Interest]]),"")</f>
        <v>8584.4984765725567</v>
      </c>
    </row>
    <row r="108" spans="2:11" ht="24" customHeight="1">
      <c r="B108" s="31">
        <f ca="1">IF(LoanIsGood,IF(ROW()-ROW(PaymentSchedule3[[#Headers],[Payment Number]])&gt;ScheduledNumberOfPayments,"",ROW()-ROW(PaymentSchedule3[[#Headers],[Payment Number]])),"")</f>
        <v>95</v>
      </c>
      <c r="C108" s="32">
        <f ca="1">IF(PaymentSchedule3[[#This Row],[Payment Number]]&lt;&gt;"",EOMONTH(LoanStartDate,ROW(PaymentSchedule3[[#This Row],[Payment Number]])-ROW(PaymentSchedule3[[#Headers],[Payment Number]])-2)+DAY(LoanStartDate),"")</f>
        <v>47368</v>
      </c>
      <c r="D108" s="33">
        <f ca="1">IF(PaymentSchedule3[[#This Row],[Payment Number]]&lt;&gt;"",IF(ROW()-ROW(PaymentSchedule3[[#Headers],[Beginning
Balance]])=1,LoanAmount,INDEX(PaymentSchedule3[Ending
Balance],ROW()-ROW(PaymentSchedule3[[#Headers],[Beginning
Balance]])-1)),"")</f>
        <v>5774.9107377654573</v>
      </c>
      <c r="E108" s="34">
        <f ca="1">IF(PaymentSchedule3[[#This Row],[Payment Number]]&lt;&gt;"",ScheduledPayment,"")</f>
        <v>242.65518871071387</v>
      </c>
      <c r="F108"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8"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08" s="33">
        <f ca="1">IF(PaymentSchedule3[[#This Row],[Payment Number]]&lt;&gt;"",PaymentSchedule3[[#This Row],[Total
Payment]]-PaymentSchedule3[[#This Row],[Interest]],"")</f>
        <v>204.15578379227748</v>
      </c>
      <c r="I108" s="35">
        <f ca="1">IF(PaymentSchedule3[[#This Row],[Payment Number]]&lt;&gt;"",PaymentSchedule3[[#This Row],[Beginning
Balance]]*(InterestRate/PaymentsPerYear),"")</f>
        <v>38.499404918436383</v>
      </c>
      <c r="J108" s="33">
        <f ca="1">IF(PaymentSchedule3[[#This Row],[Payment Number]]&lt;&gt;"",IF(PaymentSchedule3[[#This Row],[Scheduled Payment]]+PaymentSchedule3[[#This Row],[Extra
Payment]]&lt;=PaymentSchedule3[[#This Row],[Beginning
Balance]],PaymentSchedule3[[#This Row],[Beginning
Balance]]-PaymentSchedule3[[#This Row],[Principal]],0),"")</f>
        <v>5570.7549539731799</v>
      </c>
      <c r="K108" s="35">
        <f ca="1">IF(PaymentSchedule3[[#This Row],[Payment Number]]&lt;&gt;"",SUM(INDEX(PaymentSchedule3[Interest],1,1):PaymentSchedule3[[#This Row],[Interest]]),"")</f>
        <v>8622.9978814909937</v>
      </c>
    </row>
    <row r="109" spans="2:11" ht="24" customHeight="1">
      <c r="B109" s="31">
        <f ca="1">IF(LoanIsGood,IF(ROW()-ROW(PaymentSchedule3[[#Headers],[Payment Number]])&gt;ScheduledNumberOfPayments,"",ROW()-ROW(PaymentSchedule3[[#Headers],[Payment Number]])),"")</f>
        <v>96</v>
      </c>
      <c r="C109" s="32">
        <f ca="1">IF(PaymentSchedule3[[#This Row],[Payment Number]]&lt;&gt;"",EOMONTH(LoanStartDate,ROW(PaymentSchedule3[[#This Row],[Payment Number]])-ROW(PaymentSchedule3[[#Headers],[Payment Number]])-2)+DAY(LoanStartDate),"")</f>
        <v>47398</v>
      </c>
      <c r="D109" s="33">
        <f ca="1">IF(PaymentSchedule3[[#This Row],[Payment Number]]&lt;&gt;"",IF(ROW()-ROW(PaymentSchedule3[[#Headers],[Beginning
Balance]])=1,LoanAmount,INDEX(PaymentSchedule3[Ending
Balance],ROW()-ROW(PaymentSchedule3[[#Headers],[Beginning
Balance]])-1)),"")</f>
        <v>5570.7549539731799</v>
      </c>
      <c r="E109" s="34">
        <f ca="1">IF(PaymentSchedule3[[#This Row],[Payment Number]]&lt;&gt;"",ScheduledPayment,"")</f>
        <v>242.65518871071387</v>
      </c>
      <c r="F109"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9"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09" s="33">
        <f ca="1">IF(PaymentSchedule3[[#This Row],[Payment Number]]&lt;&gt;"",PaymentSchedule3[[#This Row],[Total
Payment]]-PaymentSchedule3[[#This Row],[Interest]],"")</f>
        <v>205.51682235089265</v>
      </c>
      <c r="I109" s="35">
        <f ca="1">IF(PaymentSchedule3[[#This Row],[Payment Number]]&lt;&gt;"",PaymentSchedule3[[#This Row],[Beginning
Balance]]*(InterestRate/PaymentsPerYear),"")</f>
        <v>37.138366359821205</v>
      </c>
      <c r="J109" s="33">
        <f ca="1">IF(PaymentSchedule3[[#This Row],[Payment Number]]&lt;&gt;"",IF(PaymentSchedule3[[#This Row],[Scheduled Payment]]+PaymentSchedule3[[#This Row],[Extra
Payment]]&lt;=PaymentSchedule3[[#This Row],[Beginning
Balance]],PaymentSchedule3[[#This Row],[Beginning
Balance]]-PaymentSchedule3[[#This Row],[Principal]],0),"")</f>
        <v>5365.2381316222873</v>
      </c>
      <c r="K109" s="35">
        <f ca="1">IF(PaymentSchedule3[[#This Row],[Payment Number]]&lt;&gt;"",SUM(INDEX(PaymentSchedule3[Interest],1,1):PaymentSchedule3[[#This Row],[Interest]]),"")</f>
        <v>8660.1362478508145</v>
      </c>
    </row>
    <row r="110" spans="2:11" ht="24" customHeight="1">
      <c r="B110" s="31">
        <f ca="1">IF(LoanIsGood,IF(ROW()-ROW(PaymentSchedule3[[#Headers],[Payment Number]])&gt;ScheduledNumberOfPayments,"",ROW()-ROW(PaymentSchedule3[[#Headers],[Payment Number]])),"")</f>
        <v>97</v>
      </c>
      <c r="C110" s="32">
        <f ca="1">IF(PaymentSchedule3[[#This Row],[Payment Number]]&lt;&gt;"",EOMONTH(LoanStartDate,ROW(PaymentSchedule3[[#This Row],[Payment Number]])-ROW(PaymentSchedule3[[#Headers],[Payment Number]])-2)+DAY(LoanStartDate),"")</f>
        <v>47429</v>
      </c>
      <c r="D110" s="33">
        <f ca="1">IF(PaymentSchedule3[[#This Row],[Payment Number]]&lt;&gt;"",IF(ROW()-ROW(PaymentSchedule3[[#Headers],[Beginning
Balance]])=1,LoanAmount,INDEX(PaymentSchedule3[Ending
Balance],ROW()-ROW(PaymentSchedule3[[#Headers],[Beginning
Balance]])-1)),"")</f>
        <v>5365.2381316222873</v>
      </c>
      <c r="E110" s="34">
        <f ca="1">IF(PaymentSchedule3[[#This Row],[Payment Number]]&lt;&gt;"",ScheduledPayment,"")</f>
        <v>242.65518871071387</v>
      </c>
      <c r="F110"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0"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10" s="33">
        <f ca="1">IF(PaymentSchedule3[[#This Row],[Payment Number]]&lt;&gt;"",PaymentSchedule3[[#This Row],[Total
Payment]]-PaymentSchedule3[[#This Row],[Interest]],"")</f>
        <v>206.88693449989862</v>
      </c>
      <c r="I110" s="35">
        <f ca="1">IF(PaymentSchedule3[[#This Row],[Payment Number]]&lt;&gt;"",PaymentSchedule3[[#This Row],[Beginning
Balance]]*(InterestRate/PaymentsPerYear),"")</f>
        <v>35.76825421081525</v>
      </c>
      <c r="J110" s="33">
        <f ca="1">IF(PaymentSchedule3[[#This Row],[Payment Number]]&lt;&gt;"",IF(PaymentSchedule3[[#This Row],[Scheduled Payment]]+PaymentSchedule3[[#This Row],[Extra
Payment]]&lt;=PaymentSchedule3[[#This Row],[Beginning
Balance]],PaymentSchedule3[[#This Row],[Beginning
Balance]]-PaymentSchedule3[[#This Row],[Principal]],0),"")</f>
        <v>5158.3511971223888</v>
      </c>
      <c r="K110" s="35">
        <f ca="1">IF(PaymentSchedule3[[#This Row],[Payment Number]]&lt;&gt;"",SUM(INDEX(PaymentSchedule3[Interest],1,1):PaymentSchedule3[[#This Row],[Interest]]),"")</f>
        <v>8695.9045020616304</v>
      </c>
    </row>
    <row r="111" spans="2:11" ht="24" customHeight="1">
      <c r="B111" s="31">
        <f ca="1">IF(LoanIsGood,IF(ROW()-ROW(PaymentSchedule3[[#Headers],[Payment Number]])&gt;ScheduledNumberOfPayments,"",ROW()-ROW(PaymentSchedule3[[#Headers],[Payment Number]])),"")</f>
        <v>98</v>
      </c>
      <c r="C111" s="32">
        <f ca="1">IF(PaymentSchedule3[[#This Row],[Payment Number]]&lt;&gt;"",EOMONTH(LoanStartDate,ROW(PaymentSchedule3[[#This Row],[Payment Number]])-ROW(PaymentSchedule3[[#Headers],[Payment Number]])-2)+DAY(LoanStartDate),"")</f>
        <v>47459</v>
      </c>
      <c r="D111" s="33">
        <f ca="1">IF(PaymentSchedule3[[#This Row],[Payment Number]]&lt;&gt;"",IF(ROW()-ROW(PaymentSchedule3[[#Headers],[Beginning
Balance]])=1,LoanAmount,INDEX(PaymentSchedule3[Ending
Balance],ROW()-ROW(PaymentSchedule3[[#Headers],[Beginning
Balance]])-1)),"")</f>
        <v>5158.3511971223888</v>
      </c>
      <c r="E111" s="34">
        <f ca="1">IF(PaymentSchedule3[[#This Row],[Payment Number]]&lt;&gt;"",ScheduledPayment,"")</f>
        <v>242.65518871071387</v>
      </c>
      <c r="F111"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1"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11" s="33">
        <f ca="1">IF(PaymentSchedule3[[#This Row],[Payment Number]]&lt;&gt;"",PaymentSchedule3[[#This Row],[Total
Payment]]-PaymentSchedule3[[#This Row],[Interest]],"")</f>
        <v>208.26618072989794</v>
      </c>
      <c r="I111" s="35">
        <f ca="1">IF(PaymentSchedule3[[#This Row],[Payment Number]]&lt;&gt;"",PaymentSchedule3[[#This Row],[Beginning
Balance]]*(InterestRate/PaymentsPerYear),"")</f>
        <v>34.389007980815926</v>
      </c>
      <c r="J111" s="33">
        <f ca="1">IF(PaymentSchedule3[[#This Row],[Payment Number]]&lt;&gt;"",IF(PaymentSchedule3[[#This Row],[Scheduled Payment]]+PaymentSchedule3[[#This Row],[Extra
Payment]]&lt;=PaymentSchedule3[[#This Row],[Beginning
Balance]],PaymentSchedule3[[#This Row],[Beginning
Balance]]-PaymentSchedule3[[#This Row],[Principal]],0),"")</f>
        <v>4950.0850163924906</v>
      </c>
      <c r="K111" s="35">
        <f ca="1">IF(PaymentSchedule3[[#This Row],[Payment Number]]&lt;&gt;"",SUM(INDEX(PaymentSchedule3[Interest],1,1):PaymentSchedule3[[#This Row],[Interest]]),"")</f>
        <v>8730.2935100424456</v>
      </c>
    </row>
    <row r="112" spans="2:11" ht="24" customHeight="1">
      <c r="B112" s="31">
        <f ca="1">IF(LoanIsGood,IF(ROW()-ROW(PaymentSchedule3[[#Headers],[Payment Number]])&gt;ScheduledNumberOfPayments,"",ROW()-ROW(PaymentSchedule3[[#Headers],[Payment Number]])),"")</f>
        <v>99</v>
      </c>
      <c r="C112" s="32">
        <f ca="1">IF(PaymentSchedule3[[#This Row],[Payment Number]]&lt;&gt;"",EOMONTH(LoanStartDate,ROW(PaymentSchedule3[[#This Row],[Payment Number]])-ROW(PaymentSchedule3[[#Headers],[Payment Number]])-2)+DAY(LoanStartDate),"")</f>
        <v>47490</v>
      </c>
      <c r="D112" s="33">
        <f ca="1">IF(PaymentSchedule3[[#This Row],[Payment Number]]&lt;&gt;"",IF(ROW()-ROW(PaymentSchedule3[[#Headers],[Beginning
Balance]])=1,LoanAmount,INDEX(PaymentSchedule3[Ending
Balance],ROW()-ROW(PaymentSchedule3[[#Headers],[Beginning
Balance]])-1)),"")</f>
        <v>4950.0850163924906</v>
      </c>
      <c r="E112" s="34">
        <f ca="1">IF(PaymentSchedule3[[#This Row],[Payment Number]]&lt;&gt;"",ScheduledPayment,"")</f>
        <v>242.65518871071387</v>
      </c>
      <c r="F112"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2"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12" s="33">
        <f ca="1">IF(PaymentSchedule3[[#This Row],[Payment Number]]&lt;&gt;"",PaymentSchedule3[[#This Row],[Total
Payment]]-PaymentSchedule3[[#This Row],[Interest]],"")</f>
        <v>209.65462193476392</v>
      </c>
      <c r="I112" s="35">
        <f ca="1">IF(PaymentSchedule3[[#This Row],[Payment Number]]&lt;&gt;"",PaymentSchedule3[[#This Row],[Beginning
Balance]]*(InterestRate/PaymentsPerYear),"")</f>
        <v>33.000566775949942</v>
      </c>
      <c r="J112" s="33">
        <f ca="1">IF(PaymentSchedule3[[#This Row],[Payment Number]]&lt;&gt;"",IF(PaymentSchedule3[[#This Row],[Scheduled Payment]]+PaymentSchedule3[[#This Row],[Extra
Payment]]&lt;=PaymentSchedule3[[#This Row],[Beginning
Balance]],PaymentSchedule3[[#This Row],[Beginning
Balance]]-PaymentSchedule3[[#This Row],[Principal]],0),"")</f>
        <v>4740.4303944577268</v>
      </c>
      <c r="K112" s="35">
        <f ca="1">IF(PaymentSchedule3[[#This Row],[Payment Number]]&lt;&gt;"",SUM(INDEX(PaymentSchedule3[Interest],1,1):PaymentSchedule3[[#This Row],[Interest]]),"")</f>
        <v>8763.2940768183962</v>
      </c>
    </row>
    <row r="113" spans="2:11" ht="24" customHeight="1">
      <c r="B113" s="31">
        <f ca="1">IF(LoanIsGood,IF(ROW()-ROW(PaymentSchedule3[[#Headers],[Payment Number]])&gt;ScheduledNumberOfPayments,"",ROW()-ROW(PaymentSchedule3[[#Headers],[Payment Number]])),"")</f>
        <v>100</v>
      </c>
      <c r="C113" s="32">
        <f ca="1">IF(PaymentSchedule3[[#This Row],[Payment Number]]&lt;&gt;"",EOMONTH(LoanStartDate,ROW(PaymentSchedule3[[#This Row],[Payment Number]])-ROW(PaymentSchedule3[[#Headers],[Payment Number]])-2)+DAY(LoanStartDate),"")</f>
        <v>47521</v>
      </c>
      <c r="D113" s="33">
        <f ca="1">IF(PaymentSchedule3[[#This Row],[Payment Number]]&lt;&gt;"",IF(ROW()-ROW(PaymentSchedule3[[#Headers],[Beginning
Balance]])=1,LoanAmount,INDEX(PaymentSchedule3[Ending
Balance],ROW()-ROW(PaymentSchedule3[[#Headers],[Beginning
Balance]])-1)),"")</f>
        <v>4740.4303944577268</v>
      </c>
      <c r="E113" s="34">
        <f ca="1">IF(PaymentSchedule3[[#This Row],[Payment Number]]&lt;&gt;"",ScheduledPayment,"")</f>
        <v>242.65518871071387</v>
      </c>
      <c r="F113"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3"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13" s="33">
        <f ca="1">IF(PaymentSchedule3[[#This Row],[Payment Number]]&lt;&gt;"",PaymentSchedule3[[#This Row],[Total
Payment]]-PaymentSchedule3[[#This Row],[Interest]],"")</f>
        <v>211.05231941432902</v>
      </c>
      <c r="I113" s="35">
        <f ca="1">IF(PaymentSchedule3[[#This Row],[Payment Number]]&lt;&gt;"",PaymentSchedule3[[#This Row],[Beginning
Balance]]*(InterestRate/PaymentsPerYear),"")</f>
        <v>31.602869296384849</v>
      </c>
      <c r="J113" s="33">
        <f ca="1">IF(PaymentSchedule3[[#This Row],[Payment Number]]&lt;&gt;"",IF(PaymentSchedule3[[#This Row],[Scheduled Payment]]+PaymentSchedule3[[#This Row],[Extra
Payment]]&lt;=PaymentSchedule3[[#This Row],[Beginning
Balance]],PaymentSchedule3[[#This Row],[Beginning
Balance]]-PaymentSchedule3[[#This Row],[Principal]],0),"")</f>
        <v>4529.378075043398</v>
      </c>
      <c r="K113" s="35">
        <f ca="1">IF(PaymentSchedule3[[#This Row],[Payment Number]]&lt;&gt;"",SUM(INDEX(PaymentSchedule3[Interest],1,1):PaymentSchedule3[[#This Row],[Interest]]),"")</f>
        <v>8794.8969461147808</v>
      </c>
    </row>
    <row r="114" spans="2:11" ht="24" customHeight="1">
      <c r="B114" s="31">
        <f ca="1">IF(LoanIsGood,IF(ROW()-ROW(PaymentSchedule3[[#Headers],[Payment Number]])&gt;ScheduledNumberOfPayments,"",ROW()-ROW(PaymentSchedule3[[#Headers],[Payment Number]])),"")</f>
        <v>101</v>
      </c>
      <c r="C114" s="32">
        <f ca="1">IF(PaymentSchedule3[[#This Row],[Payment Number]]&lt;&gt;"",EOMONTH(LoanStartDate,ROW(PaymentSchedule3[[#This Row],[Payment Number]])-ROW(PaymentSchedule3[[#Headers],[Payment Number]])-2)+DAY(LoanStartDate),"")</f>
        <v>47549</v>
      </c>
      <c r="D114" s="33">
        <f ca="1">IF(PaymentSchedule3[[#This Row],[Payment Number]]&lt;&gt;"",IF(ROW()-ROW(PaymentSchedule3[[#Headers],[Beginning
Balance]])=1,LoanAmount,INDEX(PaymentSchedule3[Ending
Balance],ROW()-ROW(PaymentSchedule3[[#Headers],[Beginning
Balance]])-1)),"")</f>
        <v>4529.378075043398</v>
      </c>
      <c r="E114" s="34">
        <f ca="1">IF(PaymentSchedule3[[#This Row],[Payment Number]]&lt;&gt;"",ScheduledPayment,"")</f>
        <v>242.65518871071387</v>
      </c>
      <c r="F114"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4"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14" s="33">
        <f ca="1">IF(PaymentSchedule3[[#This Row],[Payment Number]]&lt;&gt;"",PaymentSchedule3[[#This Row],[Total
Payment]]-PaymentSchedule3[[#This Row],[Interest]],"")</f>
        <v>212.45933487709121</v>
      </c>
      <c r="I114" s="35">
        <f ca="1">IF(PaymentSchedule3[[#This Row],[Payment Number]]&lt;&gt;"",PaymentSchedule3[[#This Row],[Beginning
Balance]]*(InterestRate/PaymentsPerYear),"")</f>
        <v>30.195853833622657</v>
      </c>
      <c r="J114" s="33">
        <f ca="1">IF(PaymentSchedule3[[#This Row],[Payment Number]]&lt;&gt;"",IF(PaymentSchedule3[[#This Row],[Scheduled Payment]]+PaymentSchedule3[[#This Row],[Extra
Payment]]&lt;=PaymentSchedule3[[#This Row],[Beginning
Balance]],PaymentSchedule3[[#This Row],[Beginning
Balance]]-PaymentSchedule3[[#This Row],[Principal]],0),"")</f>
        <v>4316.9187401663066</v>
      </c>
      <c r="K114" s="35">
        <f ca="1">IF(PaymentSchedule3[[#This Row],[Payment Number]]&lt;&gt;"",SUM(INDEX(PaymentSchedule3[Interest],1,1):PaymentSchedule3[[#This Row],[Interest]]),"")</f>
        <v>8825.0927999484029</v>
      </c>
    </row>
    <row r="115" spans="2:11" ht="24" customHeight="1">
      <c r="B115" s="31">
        <f ca="1">IF(LoanIsGood,IF(ROW()-ROW(PaymentSchedule3[[#Headers],[Payment Number]])&gt;ScheduledNumberOfPayments,"",ROW()-ROW(PaymentSchedule3[[#Headers],[Payment Number]])),"")</f>
        <v>102</v>
      </c>
      <c r="C115" s="32">
        <f ca="1">IF(PaymentSchedule3[[#This Row],[Payment Number]]&lt;&gt;"",EOMONTH(LoanStartDate,ROW(PaymentSchedule3[[#This Row],[Payment Number]])-ROW(PaymentSchedule3[[#Headers],[Payment Number]])-2)+DAY(LoanStartDate),"")</f>
        <v>47580</v>
      </c>
      <c r="D115" s="33">
        <f ca="1">IF(PaymentSchedule3[[#This Row],[Payment Number]]&lt;&gt;"",IF(ROW()-ROW(PaymentSchedule3[[#Headers],[Beginning
Balance]])=1,LoanAmount,INDEX(PaymentSchedule3[Ending
Balance],ROW()-ROW(PaymentSchedule3[[#Headers],[Beginning
Balance]])-1)),"")</f>
        <v>4316.9187401663066</v>
      </c>
      <c r="E115" s="34">
        <f ca="1">IF(PaymentSchedule3[[#This Row],[Payment Number]]&lt;&gt;"",ScheduledPayment,"")</f>
        <v>242.65518871071387</v>
      </c>
      <c r="F115"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5"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15" s="33">
        <f ca="1">IF(PaymentSchedule3[[#This Row],[Payment Number]]&lt;&gt;"",PaymentSchedule3[[#This Row],[Total
Payment]]-PaymentSchedule3[[#This Row],[Interest]],"")</f>
        <v>213.8757304429385</v>
      </c>
      <c r="I115" s="35">
        <f ca="1">IF(PaymentSchedule3[[#This Row],[Payment Number]]&lt;&gt;"",PaymentSchedule3[[#This Row],[Beginning
Balance]]*(InterestRate/PaymentsPerYear),"")</f>
        <v>28.779458267775379</v>
      </c>
      <c r="J115" s="33">
        <f ca="1">IF(PaymentSchedule3[[#This Row],[Payment Number]]&lt;&gt;"",IF(PaymentSchedule3[[#This Row],[Scheduled Payment]]+PaymentSchedule3[[#This Row],[Extra
Payment]]&lt;=PaymentSchedule3[[#This Row],[Beginning
Balance]],PaymentSchedule3[[#This Row],[Beginning
Balance]]-PaymentSchedule3[[#This Row],[Principal]],0),"")</f>
        <v>4103.0430097233684</v>
      </c>
      <c r="K115" s="35">
        <f ca="1">IF(PaymentSchedule3[[#This Row],[Payment Number]]&lt;&gt;"",SUM(INDEX(PaymentSchedule3[Interest],1,1):PaymentSchedule3[[#This Row],[Interest]]),"")</f>
        <v>8853.872258216179</v>
      </c>
    </row>
    <row r="116" spans="2:11" ht="24" customHeight="1">
      <c r="B116" s="31">
        <f ca="1">IF(LoanIsGood,IF(ROW()-ROW(PaymentSchedule3[[#Headers],[Payment Number]])&gt;ScheduledNumberOfPayments,"",ROW()-ROW(PaymentSchedule3[[#Headers],[Payment Number]])),"")</f>
        <v>103</v>
      </c>
      <c r="C116" s="32">
        <f ca="1">IF(PaymentSchedule3[[#This Row],[Payment Number]]&lt;&gt;"",EOMONTH(LoanStartDate,ROW(PaymentSchedule3[[#This Row],[Payment Number]])-ROW(PaymentSchedule3[[#Headers],[Payment Number]])-2)+DAY(LoanStartDate),"")</f>
        <v>47610</v>
      </c>
      <c r="D116" s="33">
        <f ca="1">IF(PaymentSchedule3[[#This Row],[Payment Number]]&lt;&gt;"",IF(ROW()-ROW(PaymentSchedule3[[#Headers],[Beginning
Balance]])=1,LoanAmount,INDEX(PaymentSchedule3[Ending
Balance],ROW()-ROW(PaymentSchedule3[[#Headers],[Beginning
Balance]])-1)),"")</f>
        <v>4103.0430097233684</v>
      </c>
      <c r="E116" s="34">
        <f ca="1">IF(PaymentSchedule3[[#This Row],[Payment Number]]&lt;&gt;"",ScheduledPayment,"")</f>
        <v>242.65518871071387</v>
      </c>
      <c r="F116"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6"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16" s="33">
        <f ca="1">IF(PaymentSchedule3[[#This Row],[Payment Number]]&lt;&gt;"",PaymentSchedule3[[#This Row],[Total
Payment]]-PaymentSchedule3[[#This Row],[Interest]],"")</f>
        <v>215.30156864589142</v>
      </c>
      <c r="I116" s="35">
        <f ca="1">IF(PaymentSchedule3[[#This Row],[Payment Number]]&lt;&gt;"",PaymentSchedule3[[#This Row],[Beginning
Balance]]*(InterestRate/PaymentsPerYear),"")</f>
        <v>27.353620064822458</v>
      </c>
      <c r="J116" s="33">
        <f ca="1">IF(PaymentSchedule3[[#This Row],[Payment Number]]&lt;&gt;"",IF(PaymentSchedule3[[#This Row],[Scheduled Payment]]+PaymentSchedule3[[#This Row],[Extra
Payment]]&lt;=PaymentSchedule3[[#This Row],[Beginning
Balance]],PaymentSchedule3[[#This Row],[Beginning
Balance]]-PaymentSchedule3[[#This Row],[Principal]],0),"")</f>
        <v>3887.7414410774768</v>
      </c>
      <c r="K116" s="35">
        <f ca="1">IF(PaymentSchedule3[[#This Row],[Payment Number]]&lt;&gt;"",SUM(INDEX(PaymentSchedule3[Interest],1,1):PaymentSchedule3[[#This Row],[Interest]]),"")</f>
        <v>8881.2258782810022</v>
      </c>
    </row>
    <row r="117" spans="2:11" ht="24" customHeight="1">
      <c r="B117" s="31">
        <f ca="1">IF(LoanIsGood,IF(ROW()-ROW(PaymentSchedule3[[#Headers],[Payment Number]])&gt;ScheduledNumberOfPayments,"",ROW()-ROW(PaymentSchedule3[[#Headers],[Payment Number]])),"")</f>
        <v>104</v>
      </c>
      <c r="C117" s="32">
        <f ca="1">IF(PaymentSchedule3[[#This Row],[Payment Number]]&lt;&gt;"",EOMONTH(LoanStartDate,ROW(PaymentSchedule3[[#This Row],[Payment Number]])-ROW(PaymentSchedule3[[#Headers],[Payment Number]])-2)+DAY(LoanStartDate),"")</f>
        <v>47641</v>
      </c>
      <c r="D117" s="33">
        <f ca="1">IF(PaymentSchedule3[[#This Row],[Payment Number]]&lt;&gt;"",IF(ROW()-ROW(PaymentSchedule3[[#Headers],[Beginning
Balance]])=1,LoanAmount,INDEX(PaymentSchedule3[Ending
Balance],ROW()-ROW(PaymentSchedule3[[#Headers],[Beginning
Balance]])-1)),"")</f>
        <v>3887.7414410774768</v>
      </c>
      <c r="E117" s="34">
        <f ca="1">IF(PaymentSchedule3[[#This Row],[Payment Number]]&lt;&gt;"",ScheduledPayment,"")</f>
        <v>242.65518871071387</v>
      </c>
      <c r="F117"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7"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17" s="33">
        <f ca="1">IF(PaymentSchedule3[[#This Row],[Payment Number]]&lt;&gt;"",PaymentSchedule3[[#This Row],[Total
Payment]]-PaymentSchedule3[[#This Row],[Interest]],"")</f>
        <v>216.73691243686403</v>
      </c>
      <c r="I117" s="35">
        <f ca="1">IF(PaymentSchedule3[[#This Row],[Payment Number]]&lt;&gt;"",PaymentSchedule3[[#This Row],[Beginning
Balance]]*(InterestRate/PaymentsPerYear),"")</f>
        <v>25.918276273849848</v>
      </c>
      <c r="J117" s="33">
        <f ca="1">IF(PaymentSchedule3[[#This Row],[Payment Number]]&lt;&gt;"",IF(PaymentSchedule3[[#This Row],[Scheduled Payment]]+PaymentSchedule3[[#This Row],[Extra
Payment]]&lt;=PaymentSchedule3[[#This Row],[Beginning
Balance]],PaymentSchedule3[[#This Row],[Beginning
Balance]]-PaymentSchedule3[[#This Row],[Principal]],0),"")</f>
        <v>3671.004528640613</v>
      </c>
      <c r="K117" s="35">
        <f ca="1">IF(PaymentSchedule3[[#This Row],[Payment Number]]&lt;&gt;"",SUM(INDEX(PaymentSchedule3[Interest],1,1):PaymentSchedule3[[#This Row],[Interest]]),"")</f>
        <v>8907.1441545548514</v>
      </c>
    </row>
    <row r="118" spans="2:11" ht="24" customHeight="1">
      <c r="B118" s="31">
        <f ca="1">IF(LoanIsGood,IF(ROW()-ROW(PaymentSchedule3[[#Headers],[Payment Number]])&gt;ScheduledNumberOfPayments,"",ROW()-ROW(PaymentSchedule3[[#Headers],[Payment Number]])),"")</f>
        <v>105</v>
      </c>
      <c r="C118" s="32">
        <f ca="1">IF(PaymentSchedule3[[#This Row],[Payment Number]]&lt;&gt;"",EOMONTH(LoanStartDate,ROW(PaymentSchedule3[[#This Row],[Payment Number]])-ROW(PaymentSchedule3[[#Headers],[Payment Number]])-2)+DAY(LoanStartDate),"")</f>
        <v>47671</v>
      </c>
      <c r="D118" s="33">
        <f ca="1">IF(PaymentSchedule3[[#This Row],[Payment Number]]&lt;&gt;"",IF(ROW()-ROW(PaymentSchedule3[[#Headers],[Beginning
Balance]])=1,LoanAmount,INDEX(PaymentSchedule3[Ending
Balance],ROW()-ROW(PaymentSchedule3[[#Headers],[Beginning
Balance]])-1)),"")</f>
        <v>3671.004528640613</v>
      </c>
      <c r="E118" s="34">
        <f ca="1">IF(PaymentSchedule3[[#This Row],[Payment Number]]&lt;&gt;"",ScheduledPayment,"")</f>
        <v>242.65518871071387</v>
      </c>
      <c r="F118"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8"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18" s="33">
        <f ca="1">IF(PaymentSchedule3[[#This Row],[Payment Number]]&lt;&gt;"",PaymentSchedule3[[#This Row],[Total
Payment]]-PaymentSchedule3[[#This Row],[Interest]],"")</f>
        <v>218.18182518644312</v>
      </c>
      <c r="I118" s="35">
        <f ca="1">IF(PaymentSchedule3[[#This Row],[Payment Number]]&lt;&gt;"",PaymentSchedule3[[#This Row],[Beginning
Balance]]*(InterestRate/PaymentsPerYear),"")</f>
        <v>24.473363524270756</v>
      </c>
      <c r="J118" s="33">
        <f ca="1">IF(PaymentSchedule3[[#This Row],[Payment Number]]&lt;&gt;"",IF(PaymentSchedule3[[#This Row],[Scheduled Payment]]+PaymentSchedule3[[#This Row],[Extra
Payment]]&lt;=PaymentSchedule3[[#This Row],[Beginning
Balance]],PaymentSchedule3[[#This Row],[Beginning
Balance]]-PaymentSchedule3[[#This Row],[Principal]],0),"")</f>
        <v>3452.8227034541696</v>
      </c>
      <c r="K118" s="35">
        <f ca="1">IF(PaymentSchedule3[[#This Row],[Payment Number]]&lt;&gt;"",SUM(INDEX(PaymentSchedule3[Interest],1,1):PaymentSchedule3[[#This Row],[Interest]]),"")</f>
        <v>8931.6175180791215</v>
      </c>
    </row>
    <row r="119" spans="2:11" ht="24" customHeight="1">
      <c r="B119" s="31">
        <f ca="1">IF(LoanIsGood,IF(ROW()-ROW(PaymentSchedule3[[#Headers],[Payment Number]])&gt;ScheduledNumberOfPayments,"",ROW()-ROW(PaymentSchedule3[[#Headers],[Payment Number]])),"")</f>
        <v>106</v>
      </c>
      <c r="C119" s="32">
        <f ca="1">IF(PaymentSchedule3[[#This Row],[Payment Number]]&lt;&gt;"",EOMONTH(LoanStartDate,ROW(PaymentSchedule3[[#This Row],[Payment Number]])-ROW(PaymentSchedule3[[#Headers],[Payment Number]])-2)+DAY(LoanStartDate),"")</f>
        <v>47702</v>
      </c>
      <c r="D119" s="33">
        <f ca="1">IF(PaymentSchedule3[[#This Row],[Payment Number]]&lt;&gt;"",IF(ROW()-ROW(PaymentSchedule3[[#Headers],[Beginning
Balance]])=1,LoanAmount,INDEX(PaymentSchedule3[Ending
Balance],ROW()-ROW(PaymentSchedule3[[#Headers],[Beginning
Balance]])-1)),"")</f>
        <v>3452.8227034541696</v>
      </c>
      <c r="E119" s="34">
        <f ca="1">IF(PaymentSchedule3[[#This Row],[Payment Number]]&lt;&gt;"",ScheduledPayment,"")</f>
        <v>242.65518871071387</v>
      </c>
      <c r="F119"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9"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19" s="33">
        <f ca="1">IF(PaymentSchedule3[[#This Row],[Payment Number]]&lt;&gt;"",PaymentSchedule3[[#This Row],[Total
Payment]]-PaymentSchedule3[[#This Row],[Interest]],"")</f>
        <v>219.63637068768608</v>
      </c>
      <c r="I119" s="35">
        <f ca="1">IF(PaymentSchedule3[[#This Row],[Payment Number]]&lt;&gt;"",PaymentSchedule3[[#This Row],[Beginning
Balance]]*(InterestRate/PaymentsPerYear),"")</f>
        <v>23.018818023027798</v>
      </c>
      <c r="J119" s="33">
        <f ca="1">IF(PaymentSchedule3[[#This Row],[Payment Number]]&lt;&gt;"",IF(PaymentSchedule3[[#This Row],[Scheduled Payment]]+PaymentSchedule3[[#This Row],[Extra
Payment]]&lt;=PaymentSchedule3[[#This Row],[Beginning
Balance]],PaymentSchedule3[[#This Row],[Beginning
Balance]]-PaymentSchedule3[[#This Row],[Principal]],0),"")</f>
        <v>3233.1863327664837</v>
      </c>
      <c r="K119" s="35">
        <f ca="1">IF(PaymentSchedule3[[#This Row],[Payment Number]]&lt;&gt;"",SUM(INDEX(PaymentSchedule3[Interest],1,1):PaymentSchedule3[[#This Row],[Interest]]),"")</f>
        <v>8954.6363361021486</v>
      </c>
    </row>
    <row r="120" spans="2:11" ht="24" customHeight="1">
      <c r="B120" s="31">
        <f ca="1">IF(LoanIsGood,IF(ROW()-ROW(PaymentSchedule3[[#Headers],[Payment Number]])&gt;ScheduledNumberOfPayments,"",ROW()-ROW(PaymentSchedule3[[#Headers],[Payment Number]])),"")</f>
        <v>107</v>
      </c>
      <c r="C120" s="32">
        <f ca="1">IF(PaymentSchedule3[[#This Row],[Payment Number]]&lt;&gt;"",EOMONTH(LoanStartDate,ROW(PaymentSchedule3[[#This Row],[Payment Number]])-ROW(PaymentSchedule3[[#Headers],[Payment Number]])-2)+DAY(LoanStartDate),"")</f>
        <v>47733</v>
      </c>
      <c r="D120" s="33">
        <f ca="1">IF(PaymentSchedule3[[#This Row],[Payment Number]]&lt;&gt;"",IF(ROW()-ROW(PaymentSchedule3[[#Headers],[Beginning
Balance]])=1,LoanAmount,INDEX(PaymentSchedule3[Ending
Balance],ROW()-ROW(PaymentSchedule3[[#Headers],[Beginning
Balance]])-1)),"")</f>
        <v>3233.1863327664837</v>
      </c>
      <c r="E120" s="34">
        <f ca="1">IF(PaymentSchedule3[[#This Row],[Payment Number]]&lt;&gt;"",ScheduledPayment,"")</f>
        <v>242.65518871071387</v>
      </c>
      <c r="F120"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0"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20" s="33">
        <f ca="1">IF(PaymentSchedule3[[#This Row],[Payment Number]]&lt;&gt;"",PaymentSchedule3[[#This Row],[Total
Payment]]-PaymentSchedule3[[#This Row],[Interest]],"")</f>
        <v>221.10061315893731</v>
      </c>
      <c r="I120" s="35">
        <f ca="1">IF(PaymentSchedule3[[#This Row],[Payment Number]]&lt;&gt;"",PaymentSchedule3[[#This Row],[Beginning
Balance]]*(InterestRate/PaymentsPerYear),"")</f>
        <v>21.554575551776558</v>
      </c>
      <c r="J120" s="33">
        <f ca="1">IF(PaymentSchedule3[[#This Row],[Payment Number]]&lt;&gt;"",IF(PaymentSchedule3[[#This Row],[Scheduled Payment]]+PaymentSchedule3[[#This Row],[Extra
Payment]]&lt;=PaymentSchedule3[[#This Row],[Beginning
Balance]],PaymentSchedule3[[#This Row],[Beginning
Balance]]-PaymentSchedule3[[#This Row],[Principal]],0),"")</f>
        <v>3012.0857196075463</v>
      </c>
      <c r="K120" s="35">
        <f ca="1">IF(PaymentSchedule3[[#This Row],[Payment Number]]&lt;&gt;"",SUM(INDEX(PaymentSchedule3[Interest],1,1):PaymentSchedule3[[#This Row],[Interest]]),"")</f>
        <v>8976.1909116539246</v>
      </c>
    </row>
    <row r="121" spans="2:11" ht="24" customHeight="1">
      <c r="B121" s="31">
        <f ca="1">IF(LoanIsGood,IF(ROW()-ROW(PaymentSchedule3[[#Headers],[Payment Number]])&gt;ScheduledNumberOfPayments,"",ROW()-ROW(PaymentSchedule3[[#Headers],[Payment Number]])),"")</f>
        <v>108</v>
      </c>
      <c r="C121" s="32">
        <f ca="1">IF(PaymentSchedule3[[#This Row],[Payment Number]]&lt;&gt;"",EOMONTH(LoanStartDate,ROW(PaymentSchedule3[[#This Row],[Payment Number]])-ROW(PaymentSchedule3[[#Headers],[Payment Number]])-2)+DAY(LoanStartDate),"")</f>
        <v>47763</v>
      </c>
      <c r="D121" s="33">
        <f ca="1">IF(PaymentSchedule3[[#This Row],[Payment Number]]&lt;&gt;"",IF(ROW()-ROW(PaymentSchedule3[[#Headers],[Beginning
Balance]])=1,LoanAmount,INDEX(PaymentSchedule3[Ending
Balance],ROW()-ROW(PaymentSchedule3[[#Headers],[Beginning
Balance]])-1)),"")</f>
        <v>3012.0857196075463</v>
      </c>
      <c r="E121" s="34">
        <f ca="1">IF(PaymentSchedule3[[#This Row],[Payment Number]]&lt;&gt;"",ScheduledPayment,"")</f>
        <v>242.65518871071387</v>
      </c>
      <c r="F121"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1"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21" s="33">
        <f ca="1">IF(PaymentSchedule3[[#This Row],[Payment Number]]&lt;&gt;"",PaymentSchedule3[[#This Row],[Total
Payment]]-PaymentSchedule3[[#This Row],[Interest]],"")</f>
        <v>222.57461724666356</v>
      </c>
      <c r="I121" s="35">
        <f ca="1">IF(PaymentSchedule3[[#This Row],[Payment Number]]&lt;&gt;"",PaymentSchedule3[[#This Row],[Beginning
Balance]]*(InterestRate/PaymentsPerYear),"")</f>
        <v>20.080571464050308</v>
      </c>
      <c r="J121" s="33">
        <f ca="1">IF(PaymentSchedule3[[#This Row],[Payment Number]]&lt;&gt;"",IF(PaymentSchedule3[[#This Row],[Scheduled Payment]]+PaymentSchedule3[[#This Row],[Extra
Payment]]&lt;=PaymentSchedule3[[#This Row],[Beginning
Balance]],PaymentSchedule3[[#This Row],[Beginning
Balance]]-PaymentSchedule3[[#This Row],[Principal]],0),"")</f>
        <v>2789.5111023608829</v>
      </c>
      <c r="K121" s="35">
        <f ca="1">IF(PaymentSchedule3[[#This Row],[Payment Number]]&lt;&gt;"",SUM(INDEX(PaymentSchedule3[Interest],1,1):PaymentSchedule3[[#This Row],[Interest]]),"")</f>
        <v>8996.2714831179746</v>
      </c>
    </row>
    <row r="122" spans="2:11" ht="24" customHeight="1">
      <c r="B122" s="31">
        <f ca="1">IF(LoanIsGood,IF(ROW()-ROW(PaymentSchedule3[[#Headers],[Payment Number]])&gt;ScheduledNumberOfPayments,"",ROW()-ROW(PaymentSchedule3[[#Headers],[Payment Number]])),"")</f>
        <v>109</v>
      </c>
      <c r="C122" s="32">
        <f ca="1">IF(PaymentSchedule3[[#This Row],[Payment Number]]&lt;&gt;"",EOMONTH(LoanStartDate,ROW(PaymentSchedule3[[#This Row],[Payment Number]])-ROW(PaymentSchedule3[[#Headers],[Payment Number]])-2)+DAY(LoanStartDate),"")</f>
        <v>47794</v>
      </c>
      <c r="D122" s="33">
        <f ca="1">IF(PaymentSchedule3[[#This Row],[Payment Number]]&lt;&gt;"",IF(ROW()-ROW(PaymentSchedule3[[#Headers],[Beginning
Balance]])=1,LoanAmount,INDEX(PaymentSchedule3[Ending
Balance],ROW()-ROW(PaymentSchedule3[[#Headers],[Beginning
Balance]])-1)),"")</f>
        <v>2789.5111023608829</v>
      </c>
      <c r="E122" s="34">
        <f ca="1">IF(PaymentSchedule3[[#This Row],[Payment Number]]&lt;&gt;"",ScheduledPayment,"")</f>
        <v>242.65518871071387</v>
      </c>
      <c r="F122"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2"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22" s="33">
        <f ca="1">IF(PaymentSchedule3[[#This Row],[Payment Number]]&lt;&gt;"",PaymentSchedule3[[#This Row],[Total
Payment]]-PaymentSchedule3[[#This Row],[Interest]],"")</f>
        <v>224.05844802830799</v>
      </c>
      <c r="I122" s="35">
        <f ca="1">IF(PaymentSchedule3[[#This Row],[Payment Number]]&lt;&gt;"",PaymentSchedule3[[#This Row],[Beginning
Balance]]*(InterestRate/PaymentsPerYear),"")</f>
        <v>18.596740682405887</v>
      </c>
      <c r="J122" s="33">
        <f ca="1">IF(PaymentSchedule3[[#This Row],[Payment Number]]&lt;&gt;"",IF(PaymentSchedule3[[#This Row],[Scheduled Payment]]+PaymentSchedule3[[#This Row],[Extra
Payment]]&lt;=PaymentSchedule3[[#This Row],[Beginning
Balance]],PaymentSchedule3[[#This Row],[Beginning
Balance]]-PaymentSchedule3[[#This Row],[Principal]],0),"")</f>
        <v>2565.4526543325751</v>
      </c>
      <c r="K122" s="35">
        <f ca="1">IF(PaymentSchedule3[[#This Row],[Payment Number]]&lt;&gt;"",SUM(INDEX(PaymentSchedule3[Interest],1,1):PaymentSchedule3[[#This Row],[Interest]]),"")</f>
        <v>9014.8682238003803</v>
      </c>
    </row>
    <row r="123" spans="2:11" ht="24" customHeight="1">
      <c r="B123" s="31">
        <f ca="1">IF(LoanIsGood,IF(ROW()-ROW(PaymentSchedule3[[#Headers],[Payment Number]])&gt;ScheduledNumberOfPayments,"",ROW()-ROW(PaymentSchedule3[[#Headers],[Payment Number]])),"")</f>
        <v>110</v>
      </c>
      <c r="C123" s="32">
        <f ca="1">IF(PaymentSchedule3[[#This Row],[Payment Number]]&lt;&gt;"",EOMONTH(LoanStartDate,ROW(PaymentSchedule3[[#This Row],[Payment Number]])-ROW(PaymentSchedule3[[#Headers],[Payment Number]])-2)+DAY(LoanStartDate),"")</f>
        <v>47824</v>
      </c>
      <c r="D123" s="33">
        <f ca="1">IF(PaymentSchedule3[[#This Row],[Payment Number]]&lt;&gt;"",IF(ROW()-ROW(PaymentSchedule3[[#Headers],[Beginning
Balance]])=1,LoanAmount,INDEX(PaymentSchedule3[Ending
Balance],ROW()-ROW(PaymentSchedule3[[#Headers],[Beginning
Balance]])-1)),"")</f>
        <v>2565.4526543325751</v>
      </c>
      <c r="E123" s="34">
        <f ca="1">IF(PaymentSchedule3[[#This Row],[Payment Number]]&lt;&gt;"",ScheduledPayment,"")</f>
        <v>242.65518871071387</v>
      </c>
      <c r="F123"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3"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23" s="33">
        <f ca="1">IF(PaymentSchedule3[[#This Row],[Payment Number]]&lt;&gt;"",PaymentSchedule3[[#This Row],[Total
Payment]]-PaymentSchedule3[[#This Row],[Interest]],"")</f>
        <v>225.55217101516337</v>
      </c>
      <c r="I123" s="35">
        <f ca="1">IF(PaymentSchedule3[[#This Row],[Payment Number]]&lt;&gt;"",PaymentSchedule3[[#This Row],[Beginning
Balance]]*(InterestRate/PaymentsPerYear),"")</f>
        <v>17.103017695550502</v>
      </c>
      <c r="J123" s="33">
        <f ca="1">IF(PaymentSchedule3[[#This Row],[Payment Number]]&lt;&gt;"",IF(PaymentSchedule3[[#This Row],[Scheduled Payment]]+PaymentSchedule3[[#This Row],[Extra
Payment]]&lt;=PaymentSchedule3[[#This Row],[Beginning
Balance]],PaymentSchedule3[[#This Row],[Beginning
Balance]]-PaymentSchedule3[[#This Row],[Principal]],0),"")</f>
        <v>2339.9004833174117</v>
      </c>
      <c r="K123" s="35">
        <f ca="1">IF(PaymentSchedule3[[#This Row],[Payment Number]]&lt;&gt;"",SUM(INDEX(PaymentSchedule3[Interest],1,1):PaymentSchedule3[[#This Row],[Interest]]),"")</f>
        <v>9031.9712414959304</v>
      </c>
    </row>
    <row r="124" spans="2:11" ht="24" customHeight="1">
      <c r="B124" s="31">
        <f ca="1">IF(LoanIsGood,IF(ROW()-ROW(PaymentSchedule3[[#Headers],[Payment Number]])&gt;ScheduledNumberOfPayments,"",ROW()-ROW(PaymentSchedule3[[#Headers],[Payment Number]])),"")</f>
        <v>111</v>
      </c>
      <c r="C124" s="32">
        <f ca="1">IF(PaymentSchedule3[[#This Row],[Payment Number]]&lt;&gt;"",EOMONTH(LoanStartDate,ROW(PaymentSchedule3[[#This Row],[Payment Number]])-ROW(PaymentSchedule3[[#Headers],[Payment Number]])-2)+DAY(LoanStartDate),"")</f>
        <v>47855</v>
      </c>
      <c r="D124" s="33">
        <f ca="1">IF(PaymentSchedule3[[#This Row],[Payment Number]]&lt;&gt;"",IF(ROW()-ROW(PaymentSchedule3[[#Headers],[Beginning
Balance]])=1,LoanAmount,INDEX(PaymentSchedule3[Ending
Balance],ROW()-ROW(PaymentSchedule3[[#Headers],[Beginning
Balance]])-1)),"")</f>
        <v>2339.9004833174117</v>
      </c>
      <c r="E124" s="34">
        <f ca="1">IF(PaymentSchedule3[[#This Row],[Payment Number]]&lt;&gt;"",ScheduledPayment,"")</f>
        <v>242.65518871071387</v>
      </c>
      <c r="F124"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4"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24" s="33">
        <f ca="1">IF(PaymentSchedule3[[#This Row],[Payment Number]]&lt;&gt;"",PaymentSchedule3[[#This Row],[Total
Payment]]-PaymentSchedule3[[#This Row],[Interest]],"")</f>
        <v>227.05585215526446</v>
      </c>
      <c r="I124" s="35">
        <f ca="1">IF(PaymentSchedule3[[#This Row],[Payment Number]]&lt;&gt;"",PaymentSchedule3[[#This Row],[Beginning
Balance]]*(InterestRate/PaymentsPerYear),"")</f>
        <v>15.599336555449412</v>
      </c>
      <c r="J124" s="33">
        <f ca="1">IF(PaymentSchedule3[[#This Row],[Payment Number]]&lt;&gt;"",IF(PaymentSchedule3[[#This Row],[Scheduled Payment]]+PaymentSchedule3[[#This Row],[Extra
Payment]]&lt;=PaymentSchedule3[[#This Row],[Beginning
Balance]],PaymentSchedule3[[#This Row],[Beginning
Balance]]-PaymentSchedule3[[#This Row],[Principal]],0),"")</f>
        <v>2112.8446311621474</v>
      </c>
      <c r="K124" s="35">
        <f ca="1">IF(PaymentSchedule3[[#This Row],[Payment Number]]&lt;&gt;"",SUM(INDEX(PaymentSchedule3[Interest],1,1):PaymentSchedule3[[#This Row],[Interest]]),"")</f>
        <v>9047.5705780513799</v>
      </c>
    </row>
    <row r="125" spans="2:11" ht="24" customHeight="1">
      <c r="B125" s="31">
        <f ca="1">IF(LoanIsGood,IF(ROW()-ROW(PaymentSchedule3[[#Headers],[Payment Number]])&gt;ScheduledNumberOfPayments,"",ROW()-ROW(PaymentSchedule3[[#Headers],[Payment Number]])),"")</f>
        <v>112</v>
      </c>
      <c r="C125" s="32">
        <f ca="1">IF(PaymentSchedule3[[#This Row],[Payment Number]]&lt;&gt;"",EOMONTH(LoanStartDate,ROW(PaymentSchedule3[[#This Row],[Payment Number]])-ROW(PaymentSchedule3[[#Headers],[Payment Number]])-2)+DAY(LoanStartDate),"")</f>
        <v>47886</v>
      </c>
      <c r="D125" s="33">
        <f ca="1">IF(PaymentSchedule3[[#This Row],[Payment Number]]&lt;&gt;"",IF(ROW()-ROW(PaymentSchedule3[[#Headers],[Beginning
Balance]])=1,LoanAmount,INDEX(PaymentSchedule3[Ending
Balance],ROW()-ROW(PaymentSchedule3[[#Headers],[Beginning
Balance]])-1)),"")</f>
        <v>2112.8446311621474</v>
      </c>
      <c r="E125" s="34">
        <f ca="1">IF(PaymentSchedule3[[#This Row],[Payment Number]]&lt;&gt;"",ScheduledPayment,"")</f>
        <v>242.65518871071387</v>
      </c>
      <c r="F125"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5"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25" s="33">
        <f ca="1">IF(PaymentSchedule3[[#This Row],[Payment Number]]&lt;&gt;"",PaymentSchedule3[[#This Row],[Total
Payment]]-PaymentSchedule3[[#This Row],[Interest]],"")</f>
        <v>228.56955783629957</v>
      </c>
      <c r="I125" s="35">
        <f ca="1">IF(PaymentSchedule3[[#This Row],[Payment Number]]&lt;&gt;"",PaymentSchedule3[[#This Row],[Beginning
Balance]]*(InterestRate/PaymentsPerYear),"")</f>
        <v>14.085630874414317</v>
      </c>
      <c r="J125" s="33">
        <f ca="1">IF(PaymentSchedule3[[#This Row],[Payment Number]]&lt;&gt;"",IF(PaymentSchedule3[[#This Row],[Scheduled Payment]]+PaymentSchedule3[[#This Row],[Extra
Payment]]&lt;=PaymentSchedule3[[#This Row],[Beginning
Balance]],PaymentSchedule3[[#This Row],[Beginning
Balance]]-PaymentSchedule3[[#This Row],[Principal]],0),"")</f>
        <v>1884.2750733258479</v>
      </c>
      <c r="K125" s="35">
        <f ca="1">IF(PaymentSchedule3[[#This Row],[Payment Number]]&lt;&gt;"",SUM(INDEX(PaymentSchedule3[Interest],1,1):PaymentSchedule3[[#This Row],[Interest]]),"")</f>
        <v>9061.656208925795</v>
      </c>
    </row>
    <row r="126" spans="2:11" ht="24" customHeight="1">
      <c r="B126" s="31">
        <f ca="1">IF(LoanIsGood,IF(ROW()-ROW(PaymentSchedule3[[#Headers],[Payment Number]])&gt;ScheduledNumberOfPayments,"",ROW()-ROW(PaymentSchedule3[[#Headers],[Payment Number]])),"")</f>
        <v>113</v>
      </c>
      <c r="C126" s="32">
        <f ca="1">IF(PaymentSchedule3[[#This Row],[Payment Number]]&lt;&gt;"",EOMONTH(LoanStartDate,ROW(PaymentSchedule3[[#This Row],[Payment Number]])-ROW(PaymentSchedule3[[#Headers],[Payment Number]])-2)+DAY(LoanStartDate),"")</f>
        <v>47914</v>
      </c>
      <c r="D126" s="33">
        <f ca="1">IF(PaymentSchedule3[[#This Row],[Payment Number]]&lt;&gt;"",IF(ROW()-ROW(PaymentSchedule3[[#Headers],[Beginning
Balance]])=1,LoanAmount,INDEX(PaymentSchedule3[Ending
Balance],ROW()-ROW(PaymentSchedule3[[#Headers],[Beginning
Balance]])-1)),"")</f>
        <v>1884.2750733258479</v>
      </c>
      <c r="E126" s="34">
        <f ca="1">IF(PaymentSchedule3[[#This Row],[Payment Number]]&lt;&gt;"",ScheduledPayment,"")</f>
        <v>242.65518871071387</v>
      </c>
      <c r="F126"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6"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26" s="33">
        <f ca="1">IF(PaymentSchedule3[[#This Row],[Payment Number]]&lt;&gt;"",PaymentSchedule3[[#This Row],[Total
Payment]]-PaymentSchedule3[[#This Row],[Interest]],"")</f>
        <v>230.09335488854154</v>
      </c>
      <c r="I126" s="35">
        <f ca="1">IF(PaymentSchedule3[[#This Row],[Payment Number]]&lt;&gt;"",PaymentSchedule3[[#This Row],[Beginning
Balance]]*(InterestRate/PaymentsPerYear),"")</f>
        <v>12.56183382217232</v>
      </c>
      <c r="J126" s="33">
        <f ca="1">IF(PaymentSchedule3[[#This Row],[Payment Number]]&lt;&gt;"",IF(PaymentSchedule3[[#This Row],[Scheduled Payment]]+PaymentSchedule3[[#This Row],[Extra
Payment]]&lt;=PaymentSchedule3[[#This Row],[Beginning
Balance]],PaymentSchedule3[[#This Row],[Beginning
Balance]]-PaymentSchedule3[[#This Row],[Principal]],0),"")</f>
        <v>1654.1817184373062</v>
      </c>
      <c r="K126" s="35">
        <f ca="1">IF(PaymentSchedule3[[#This Row],[Payment Number]]&lt;&gt;"",SUM(INDEX(PaymentSchedule3[Interest],1,1):PaymentSchedule3[[#This Row],[Interest]]),"")</f>
        <v>9074.218042747967</v>
      </c>
    </row>
    <row r="127" spans="2:11" ht="24" customHeight="1">
      <c r="B127" s="31">
        <f ca="1">IF(LoanIsGood,IF(ROW()-ROW(PaymentSchedule3[[#Headers],[Payment Number]])&gt;ScheduledNumberOfPayments,"",ROW()-ROW(PaymentSchedule3[[#Headers],[Payment Number]])),"")</f>
        <v>114</v>
      </c>
      <c r="C127" s="32">
        <f ca="1">IF(PaymentSchedule3[[#This Row],[Payment Number]]&lt;&gt;"",EOMONTH(LoanStartDate,ROW(PaymentSchedule3[[#This Row],[Payment Number]])-ROW(PaymentSchedule3[[#Headers],[Payment Number]])-2)+DAY(LoanStartDate),"")</f>
        <v>47945</v>
      </c>
      <c r="D127" s="33">
        <f ca="1">IF(PaymentSchedule3[[#This Row],[Payment Number]]&lt;&gt;"",IF(ROW()-ROW(PaymentSchedule3[[#Headers],[Beginning
Balance]])=1,LoanAmount,INDEX(PaymentSchedule3[Ending
Balance],ROW()-ROW(PaymentSchedule3[[#Headers],[Beginning
Balance]])-1)),"")</f>
        <v>1654.1817184373062</v>
      </c>
      <c r="E127" s="34">
        <f ca="1">IF(PaymentSchedule3[[#This Row],[Payment Number]]&lt;&gt;"",ScheduledPayment,"")</f>
        <v>242.65518871071387</v>
      </c>
      <c r="F127"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7"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27" s="33">
        <f ca="1">IF(PaymentSchedule3[[#This Row],[Payment Number]]&lt;&gt;"",PaymentSchedule3[[#This Row],[Total
Payment]]-PaymentSchedule3[[#This Row],[Interest]],"")</f>
        <v>231.62731058779849</v>
      </c>
      <c r="I127" s="35">
        <f ca="1">IF(PaymentSchedule3[[#This Row],[Payment Number]]&lt;&gt;"",PaymentSchedule3[[#This Row],[Beginning
Balance]]*(InterestRate/PaymentsPerYear),"")</f>
        <v>11.027878122915375</v>
      </c>
      <c r="J127" s="33">
        <f ca="1">IF(PaymentSchedule3[[#This Row],[Payment Number]]&lt;&gt;"",IF(PaymentSchedule3[[#This Row],[Scheduled Payment]]+PaymentSchedule3[[#This Row],[Extra
Payment]]&lt;=PaymentSchedule3[[#This Row],[Beginning
Balance]],PaymentSchedule3[[#This Row],[Beginning
Balance]]-PaymentSchedule3[[#This Row],[Principal]],0),"")</f>
        <v>1422.5544078495077</v>
      </c>
      <c r="K127" s="35">
        <f ca="1">IF(PaymentSchedule3[[#This Row],[Payment Number]]&lt;&gt;"",SUM(INDEX(PaymentSchedule3[Interest],1,1):PaymentSchedule3[[#This Row],[Interest]]),"")</f>
        <v>9085.2459208708824</v>
      </c>
    </row>
    <row r="128" spans="2:11" ht="24" customHeight="1">
      <c r="B128" s="31">
        <f ca="1">IF(LoanIsGood,IF(ROW()-ROW(PaymentSchedule3[[#Headers],[Payment Number]])&gt;ScheduledNumberOfPayments,"",ROW()-ROW(PaymentSchedule3[[#Headers],[Payment Number]])),"")</f>
        <v>115</v>
      </c>
      <c r="C128" s="32">
        <f ca="1">IF(PaymentSchedule3[[#This Row],[Payment Number]]&lt;&gt;"",EOMONTH(LoanStartDate,ROW(PaymentSchedule3[[#This Row],[Payment Number]])-ROW(PaymentSchedule3[[#Headers],[Payment Number]])-2)+DAY(LoanStartDate),"")</f>
        <v>47975</v>
      </c>
      <c r="D128" s="33">
        <f ca="1">IF(PaymentSchedule3[[#This Row],[Payment Number]]&lt;&gt;"",IF(ROW()-ROW(PaymentSchedule3[[#Headers],[Beginning
Balance]])=1,LoanAmount,INDEX(PaymentSchedule3[Ending
Balance],ROW()-ROW(PaymentSchedule3[[#Headers],[Beginning
Balance]])-1)),"")</f>
        <v>1422.5544078495077</v>
      </c>
      <c r="E128" s="34">
        <f ca="1">IF(PaymentSchedule3[[#This Row],[Payment Number]]&lt;&gt;"",ScheduledPayment,"")</f>
        <v>242.65518871071387</v>
      </c>
      <c r="F128"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8"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28" s="33">
        <f ca="1">IF(PaymentSchedule3[[#This Row],[Payment Number]]&lt;&gt;"",PaymentSchedule3[[#This Row],[Total
Payment]]-PaymentSchedule3[[#This Row],[Interest]],"")</f>
        <v>233.17149265838381</v>
      </c>
      <c r="I128" s="35">
        <f ca="1">IF(PaymentSchedule3[[#This Row],[Payment Number]]&lt;&gt;"",PaymentSchedule3[[#This Row],[Beginning
Balance]]*(InterestRate/PaymentsPerYear),"")</f>
        <v>9.4836960523300515</v>
      </c>
      <c r="J128" s="33">
        <f ca="1">IF(PaymentSchedule3[[#This Row],[Payment Number]]&lt;&gt;"",IF(PaymentSchedule3[[#This Row],[Scheduled Payment]]+PaymentSchedule3[[#This Row],[Extra
Payment]]&lt;=PaymentSchedule3[[#This Row],[Beginning
Balance]],PaymentSchedule3[[#This Row],[Beginning
Balance]]-PaymentSchedule3[[#This Row],[Principal]],0),"")</f>
        <v>1189.3829151911239</v>
      </c>
      <c r="K128" s="35">
        <f ca="1">IF(PaymentSchedule3[[#This Row],[Payment Number]]&lt;&gt;"",SUM(INDEX(PaymentSchedule3[Interest],1,1):PaymentSchedule3[[#This Row],[Interest]]),"")</f>
        <v>9094.7296169232122</v>
      </c>
    </row>
    <row r="129" spans="2:11" ht="24" customHeight="1">
      <c r="B129" s="31">
        <f ca="1">IF(LoanIsGood,IF(ROW()-ROW(PaymentSchedule3[[#Headers],[Payment Number]])&gt;ScheduledNumberOfPayments,"",ROW()-ROW(PaymentSchedule3[[#Headers],[Payment Number]])),"")</f>
        <v>116</v>
      </c>
      <c r="C129" s="32">
        <f ca="1">IF(PaymentSchedule3[[#This Row],[Payment Number]]&lt;&gt;"",EOMONTH(LoanStartDate,ROW(PaymentSchedule3[[#This Row],[Payment Number]])-ROW(PaymentSchedule3[[#Headers],[Payment Number]])-2)+DAY(LoanStartDate),"")</f>
        <v>48006</v>
      </c>
      <c r="D129" s="33">
        <f ca="1">IF(PaymentSchedule3[[#This Row],[Payment Number]]&lt;&gt;"",IF(ROW()-ROW(PaymentSchedule3[[#Headers],[Beginning
Balance]])=1,LoanAmount,INDEX(PaymentSchedule3[Ending
Balance],ROW()-ROW(PaymentSchedule3[[#Headers],[Beginning
Balance]])-1)),"")</f>
        <v>1189.3829151911239</v>
      </c>
      <c r="E129" s="34">
        <f ca="1">IF(PaymentSchedule3[[#This Row],[Payment Number]]&lt;&gt;"",ScheduledPayment,"")</f>
        <v>242.65518871071387</v>
      </c>
      <c r="F129"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9"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29" s="33">
        <f ca="1">IF(PaymentSchedule3[[#This Row],[Payment Number]]&lt;&gt;"",PaymentSchedule3[[#This Row],[Total
Payment]]-PaymentSchedule3[[#This Row],[Interest]],"")</f>
        <v>234.72596927610638</v>
      </c>
      <c r="I129" s="35">
        <f ca="1">IF(PaymentSchedule3[[#This Row],[Payment Number]]&lt;&gt;"",PaymentSchedule3[[#This Row],[Beginning
Balance]]*(InterestRate/PaymentsPerYear),"")</f>
        <v>7.9292194346074929</v>
      </c>
      <c r="J129" s="33">
        <f ca="1">IF(PaymentSchedule3[[#This Row],[Payment Number]]&lt;&gt;"",IF(PaymentSchedule3[[#This Row],[Scheduled Payment]]+PaymentSchedule3[[#This Row],[Extra
Payment]]&lt;=PaymentSchedule3[[#This Row],[Beginning
Balance]],PaymentSchedule3[[#This Row],[Beginning
Balance]]-PaymentSchedule3[[#This Row],[Principal]],0),"")</f>
        <v>954.65694591501745</v>
      </c>
      <c r="K129" s="35">
        <f ca="1">IF(PaymentSchedule3[[#This Row],[Payment Number]]&lt;&gt;"",SUM(INDEX(PaymentSchedule3[Interest],1,1):PaymentSchedule3[[#This Row],[Interest]]),"")</f>
        <v>9102.6588363578194</v>
      </c>
    </row>
    <row r="130" spans="2:11" ht="24" customHeight="1">
      <c r="B130" s="31">
        <f ca="1">IF(LoanIsGood,IF(ROW()-ROW(PaymentSchedule3[[#Headers],[Payment Number]])&gt;ScheduledNumberOfPayments,"",ROW()-ROW(PaymentSchedule3[[#Headers],[Payment Number]])),"")</f>
        <v>117</v>
      </c>
      <c r="C130" s="32">
        <f ca="1">IF(PaymentSchedule3[[#This Row],[Payment Number]]&lt;&gt;"",EOMONTH(LoanStartDate,ROW(PaymentSchedule3[[#This Row],[Payment Number]])-ROW(PaymentSchedule3[[#Headers],[Payment Number]])-2)+DAY(LoanStartDate),"")</f>
        <v>48036</v>
      </c>
      <c r="D130" s="33">
        <f ca="1">IF(PaymentSchedule3[[#This Row],[Payment Number]]&lt;&gt;"",IF(ROW()-ROW(PaymentSchedule3[[#Headers],[Beginning
Balance]])=1,LoanAmount,INDEX(PaymentSchedule3[Ending
Balance],ROW()-ROW(PaymentSchedule3[[#Headers],[Beginning
Balance]])-1)),"")</f>
        <v>954.65694591501745</v>
      </c>
      <c r="E130" s="34">
        <f ca="1">IF(PaymentSchedule3[[#This Row],[Payment Number]]&lt;&gt;"",ScheduledPayment,"")</f>
        <v>242.65518871071387</v>
      </c>
      <c r="F130"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0"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30" s="33">
        <f ca="1">IF(PaymentSchedule3[[#This Row],[Payment Number]]&lt;&gt;"",PaymentSchedule3[[#This Row],[Total
Payment]]-PaymentSchedule3[[#This Row],[Interest]],"")</f>
        <v>236.29080907128042</v>
      </c>
      <c r="I130" s="35">
        <f ca="1">IF(PaymentSchedule3[[#This Row],[Payment Number]]&lt;&gt;"",PaymentSchedule3[[#This Row],[Beginning
Balance]]*(InterestRate/PaymentsPerYear),"")</f>
        <v>6.3643796394334498</v>
      </c>
      <c r="J130" s="33">
        <f ca="1">IF(PaymentSchedule3[[#This Row],[Payment Number]]&lt;&gt;"",IF(PaymentSchedule3[[#This Row],[Scheduled Payment]]+PaymentSchedule3[[#This Row],[Extra
Payment]]&lt;=PaymentSchedule3[[#This Row],[Beginning
Balance]],PaymentSchedule3[[#This Row],[Beginning
Balance]]-PaymentSchedule3[[#This Row],[Principal]],0),"")</f>
        <v>718.36613684373697</v>
      </c>
      <c r="K130" s="35">
        <f ca="1">IF(PaymentSchedule3[[#This Row],[Payment Number]]&lt;&gt;"",SUM(INDEX(PaymentSchedule3[Interest],1,1):PaymentSchedule3[[#This Row],[Interest]]),"")</f>
        <v>9109.0232159972529</v>
      </c>
    </row>
    <row r="131" spans="2:11" ht="24" customHeight="1">
      <c r="B131" s="31">
        <f ca="1">IF(LoanIsGood,IF(ROW()-ROW(PaymentSchedule3[[#Headers],[Payment Number]])&gt;ScheduledNumberOfPayments,"",ROW()-ROW(PaymentSchedule3[[#Headers],[Payment Number]])),"")</f>
        <v>118</v>
      </c>
      <c r="C131" s="32">
        <f ca="1">IF(PaymentSchedule3[[#This Row],[Payment Number]]&lt;&gt;"",EOMONTH(LoanStartDate,ROW(PaymentSchedule3[[#This Row],[Payment Number]])-ROW(PaymentSchedule3[[#Headers],[Payment Number]])-2)+DAY(LoanStartDate),"")</f>
        <v>48067</v>
      </c>
      <c r="D131" s="33">
        <f ca="1">IF(PaymentSchedule3[[#This Row],[Payment Number]]&lt;&gt;"",IF(ROW()-ROW(PaymentSchedule3[[#Headers],[Beginning
Balance]])=1,LoanAmount,INDEX(PaymentSchedule3[Ending
Balance],ROW()-ROW(PaymentSchedule3[[#Headers],[Beginning
Balance]])-1)),"")</f>
        <v>718.36613684373697</v>
      </c>
      <c r="E131" s="34">
        <f ca="1">IF(PaymentSchedule3[[#This Row],[Payment Number]]&lt;&gt;"",ScheduledPayment,"")</f>
        <v>242.65518871071387</v>
      </c>
      <c r="F131"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1"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31" s="33">
        <f ca="1">IF(PaymentSchedule3[[#This Row],[Payment Number]]&lt;&gt;"",PaymentSchedule3[[#This Row],[Total
Payment]]-PaymentSchedule3[[#This Row],[Interest]],"")</f>
        <v>237.86608113175564</v>
      </c>
      <c r="I131" s="35">
        <f ca="1">IF(PaymentSchedule3[[#This Row],[Payment Number]]&lt;&gt;"",PaymentSchedule3[[#This Row],[Beginning
Balance]]*(InterestRate/PaymentsPerYear),"")</f>
        <v>4.7891075789582471</v>
      </c>
      <c r="J131" s="33">
        <f ca="1">IF(PaymentSchedule3[[#This Row],[Payment Number]]&lt;&gt;"",IF(PaymentSchedule3[[#This Row],[Scheduled Payment]]+PaymentSchedule3[[#This Row],[Extra
Payment]]&lt;=PaymentSchedule3[[#This Row],[Beginning
Balance]],PaymentSchedule3[[#This Row],[Beginning
Balance]]-PaymentSchedule3[[#This Row],[Principal]],0),"")</f>
        <v>480.5000557119813</v>
      </c>
      <c r="K131" s="35">
        <f ca="1">IF(PaymentSchedule3[[#This Row],[Payment Number]]&lt;&gt;"",SUM(INDEX(PaymentSchedule3[Interest],1,1):PaymentSchedule3[[#This Row],[Interest]]),"")</f>
        <v>9113.8123235762105</v>
      </c>
    </row>
    <row r="132" spans="2:11" ht="24" customHeight="1">
      <c r="B132" s="31">
        <f ca="1">IF(LoanIsGood,IF(ROW()-ROW(PaymentSchedule3[[#Headers],[Payment Number]])&gt;ScheduledNumberOfPayments,"",ROW()-ROW(PaymentSchedule3[[#Headers],[Payment Number]])),"")</f>
        <v>119</v>
      </c>
      <c r="C132" s="32">
        <f ca="1">IF(PaymentSchedule3[[#This Row],[Payment Number]]&lt;&gt;"",EOMONTH(LoanStartDate,ROW(PaymentSchedule3[[#This Row],[Payment Number]])-ROW(PaymentSchedule3[[#Headers],[Payment Number]])-2)+DAY(LoanStartDate),"")</f>
        <v>48098</v>
      </c>
      <c r="D132" s="33">
        <f ca="1">IF(PaymentSchedule3[[#This Row],[Payment Number]]&lt;&gt;"",IF(ROW()-ROW(PaymentSchedule3[[#Headers],[Beginning
Balance]])=1,LoanAmount,INDEX(PaymentSchedule3[Ending
Balance],ROW()-ROW(PaymentSchedule3[[#Headers],[Beginning
Balance]])-1)),"")</f>
        <v>480.5000557119813</v>
      </c>
      <c r="E132" s="34">
        <f ca="1">IF(PaymentSchedule3[[#This Row],[Payment Number]]&lt;&gt;"",ScheduledPayment,"")</f>
        <v>242.65518871071387</v>
      </c>
      <c r="F132"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2"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242.65518871071387</v>
      </c>
      <c r="H132" s="33">
        <f ca="1">IF(PaymentSchedule3[[#This Row],[Payment Number]]&lt;&gt;"",PaymentSchedule3[[#This Row],[Total
Payment]]-PaymentSchedule3[[#This Row],[Interest]],"")</f>
        <v>239.45185500596733</v>
      </c>
      <c r="I132" s="35">
        <f ca="1">IF(PaymentSchedule3[[#This Row],[Payment Number]]&lt;&gt;"",PaymentSchedule3[[#This Row],[Beginning
Balance]]*(InterestRate/PaymentsPerYear),"")</f>
        <v>3.2033337047465422</v>
      </c>
      <c r="J132" s="33">
        <f ca="1">IF(PaymentSchedule3[[#This Row],[Payment Number]]&lt;&gt;"",IF(PaymentSchedule3[[#This Row],[Scheduled Payment]]+PaymentSchedule3[[#This Row],[Extra
Payment]]&lt;=PaymentSchedule3[[#This Row],[Beginning
Balance]],PaymentSchedule3[[#This Row],[Beginning
Balance]]-PaymentSchedule3[[#This Row],[Principal]],0),"")</f>
        <v>241.04820070601397</v>
      </c>
      <c r="K132" s="35">
        <f ca="1">IF(PaymentSchedule3[[#This Row],[Payment Number]]&lt;&gt;"",SUM(INDEX(PaymentSchedule3[Interest],1,1):PaymentSchedule3[[#This Row],[Interest]]),"")</f>
        <v>9117.0156572809574</v>
      </c>
    </row>
    <row r="133" spans="2:11" ht="24" customHeight="1">
      <c r="B133" s="31">
        <f ca="1">IF(LoanIsGood,IF(ROW()-ROW(PaymentSchedule3[[#Headers],[Payment Number]])&gt;ScheduledNumberOfPayments,"",ROW()-ROW(PaymentSchedule3[[#Headers],[Payment Number]])),"")</f>
        <v>120</v>
      </c>
      <c r="C133" s="32">
        <f ca="1">IF(PaymentSchedule3[[#This Row],[Payment Number]]&lt;&gt;"",EOMONTH(LoanStartDate,ROW(PaymentSchedule3[[#This Row],[Payment Number]])-ROW(PaymentSchedule3[[#Headers],[Payment Number]])-2)+DAY(LoanStartDate),"")</f>
        <v>48128</v>
      </c>
      <c r="D133" s="33">
        <f ca="1">IF(PaymentSchedule3[[#This Row],[Payment Number]]&lt;&gt;"",IF(ROW()-ROW(PaymentSchedule3[[#Headers],[Beginning
Balance]])=1,LoanAmount,INDEX(PaymentSchedule3[Ending
Balance],ROW()-ROW(PaymentSchedule3[[#Headers],[Beginning
Balance]])-1)),"")</f>
        <v>241.04820070601397</v>
      </c>
      <c r="E133" s="34">
        <f ca="1">IF(PaymentSchedule3[[#This Row],[Payment Number]]&lt;&gt;"",ScheduledPayment,"")</f>
        <v>242.65518871071387</v>
      </c>
      <c r="F133" s="33">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3" s="33">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241.04820070601397</v>
      </c>
      <c r="H133" s="33">
        <f ca="1">IF(PaymentSchedule3[[#This Row],[Payment Number]]&lt;&gt;"",PaymentSchedule3[[#This Row],[Total
Payment]]-PaymentSchedule3[[#This Row],[Interest]],"")</f>
        <v>239.44121270130722</v>
      </c>
      <c r="I133" s="35">
        <f ca="1">IF(PaymentSchedule3[[#This Row],[Payment Number]]&lt;&gt;"",PaymentSchedule3[[#This Row],[Beginning
Balance]]*(InterestRate/PaymentsPerYear),"")</f>
        <v>1.60698800470676</v>
      </c>
      <c r="J133" s="33">
        <f ca="1">IF(PaymentSchedule3[[#This Row],[Payment Number]]&lt;&gt;"",IF(PaymentSchedule3[[#This Row],[Scheduled Payment]]+PaymentSchedule3[[#This Row],[Extra
Payment]]&lt;=PaymentSchedule3[[#This Row],[Beginning
Balance]],PaymentSchedule3[[#This Row],[Beginning
Balance]]-PaymentSchedule3[[#This Row],[Principal]],0),"")</f>
        <v>0</v>
      </c>
      <c r="K133" s="35">
        <f ca="1">IF(PaymentSchedule3[[#This Row],[Payment Number]]&lt;&gt;"",SUM(INDEX(PaymentSchedule3[Interest],1,1):PaymentSchedule3[[#This Row],[Interest]]),"")</f>
        <v>9118.6226452856645</v>
      </c>
    </row>
    <row r="134" spans="2:11" ht="24" customHeight="1">
      <c r="B134" s="31" t="str">
        <f ca="1">IF(LoanIsGood,IF(ROW()-ROW(PaymentSchedule3[[#Headers],[Payment Number]])&gt;ScheduledNumberOfPayments,"",ROW()-ROW(PaymentSchedule3[[#Headers],[Payment Number]])),"")</f>
        <v/>
      </c>
      <c r="C134" s="32" t="str">
        <f ca="1">IF(PaymentSchedule3[[#This Row],[Payment Number]]&lt;&gt;"",EOMONTH(LoanStartDate,ROW(PaymentSchedule3[[#This Row],[Payment Number]])-ROW(PaymentSchedule3[[#Headers],[Payment Number]])-2)+DAY(LoanStartDate),"")</f>
        <v/>
      </c>
      <c r="D134" s="33" t="str">
        <f ca="1">IF(PaymentSchedule3[[#This Row],[Payment Number]]&lt;&gt;"",IF(ROW()-ROW(PaymentSchedule3[[#Headers],[Beginning
Balance]])=1,LoanAmount,INDEX(PaymentSchedule3[Ending
Balance],ROW()-ROW(PaymentSchedule3[[#Headers],[Beginning
Balance]])-1)),"")</f>
        <v/>
      </c>
      <c r="E134" s="34" t="str">
        <f ca="1">IF(PaymentSchedule3[[#This Row],[Payment Number]]&lt;&gt;"",ScheduledPayment,"")</f>
        <v/>
      </c>
      <c r="F134"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4"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4" s="33" t="str">
        <f ca="1">IF(PaymentSchedule3[[#This Row],[Payment Number]]&lt;&gt;"",PaymentSchedule3[[#This Row],[Total
Payment]]-PaymentSchedule3[[#This Row],[Interest]],"")</f>
        <v/>
      </c>
      <c r="I134" s="35" t="str">
        <f ca="1">IF(PaymentSchedule3[[#This Row],[Payment Number]]&lt;&gt;"",PaymentSchedule3[[#This Row],[Beginning
Balance]]*(InterestRate/PaymentsPerYear),"")</f>
        <v/>
      </c>
      <c r="J134" s="33" t="str">
        <f ca="1">IF(PaymentSchedule3[[#This Row],[Payment Number]]&lt;&gt;"",IF(PaymentSchedule3[[#This Row],[Scheduled Payment]]+PaymentSchedule3[[#This Row],[Extra
Payment]]&lt;=PaymentSchedule3[[#This Row],[Beginning
Balance]],PaymentSchedule3[[#This Row],[Beginning
Balance]]-PaymentSchedule3[[#This Row],[Principal]],0),"")</f>
        <v/>
      </c>
      <c r="K134" s="35" t="str">
        <f ca="1">IF(PaymentSchedule3[[#This Row],[Payment Number]]&lt;&gt;"",SUM(INDEX(PaymentSchedule3[Interest],1,1):PaymentSchedule3[[#This Row],[Interest]]),"")</f>
        <v/>
      </c>
    </row>
    <row r="135" spans="2:11" ht="24" customHeight="1">
      <c r="B135" s="31" t="str">
        <f ca="1">IF(LoanIsGood,IF(ROW()-ROW(PaymentSchedule3[[#Headers],[Payment Number]])&gt;ScheduledNumberOfPayments,"",ROW()-ROW(PaymentSchedule3[[#Headers],[Payment Number]])),"")</f>
        <v/>
      </c>
      <c r="C135" s="32" t="str">
        <f ca="1">IF(PaymentSchedule3[[#This Row],[Payment Number]]&lt;&gt;"",EOMONTH(LoanStartDate,ROW(PaymentSchedule3[[#This Row],[Payment Number]])-ROW(PaymentSchedule3[[#Headers],[Payment Number]])-2)+DAY(LoanStartDate),"")</f>
        <v/>
      </c>
      <c r="D135" s="33" t="str">
        <f ca="1">IF(PaymentSchedule3[[#This Row],[Payment Number]]&lt;&gt;"",IF(ROW()-ROW(PaymentSchedule3[[#Headers],[Beginning
Balance]])=1,LoanAmount,INDEX(PaymentSchedule3[Ending
Balance],ROW()-ROW(PaymentSchedule3[[#Headers],[Beginning
Balance]])-1)),"")</f>
        <v/>
      </c>
      <c r="E135" s="34" t="str">
        <f ca="1">IF(PaymentSchedule3[[#This Row],[Payment Number]]&lt;&gt;"",ScheduledPayment,"")</f>
        <v/>
      </c>
      <c r="F135"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5"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5" s="33" t="str">
        <f ca="1">IF(PaymentSchedule3[[#This Row],[Payment Number]]&lt;&gt;"",PaymentSchedule3[[#This Row],[Total
Payment]]-PaymentSchedule3[[#This Row],[Interest]],"")</f>
        <v/>
      </c>
      <c r="I135" s="35" t="str">
        <f ca="1">IF(PaymentSchedule3[[#This Row],[Payment Number]]&lt;&gt;"",PaymentSchedule3[[#This Row],[Beginning
Balance]]*(InterestRate/PaymentsPerYear),"")</f>
        <v/>
      </c>
      <c r="J135" s="33" t="str">
        <f ca="1">IF(PaymentSchedule3[[#This Row],[Payment Number]]&lt;&gt;"",IF(PaymentSchedule3[[#This Row],[Scheduled Payment]]+PaymentSchedule3[[#This Row],[Extra
Payment]]&lt;=PaymentSchedule3[[#This Row],[Beginning
Balance]],PaymentSchedule3[[#This Row],[Beginning
Balance]]-PaymentSchedule3[[#This Row],[Principal]],0),"")</f>
        <v/>
      </c>
      <c r="K135" s="35" t="str">
        <f ca="1">IF(PaymentSchedule3[[#This Row],[Payment Number]]&lt;&gt;"",SUM(INDEX(PaymentSchedule3[Interest],1,1):PaymentSchedule3[[#This Row],[Interest]]),"")</f>
        <v/>
      </c>
    </row>
    <row r="136" spans="2:11" ht="24" customHeight="1">
      <c r="B136" s="31" t="str">
        <f ca="1">IF(LoanIsGood,IF(ROW()-ROW(PaymentSchedule3[[#Headers],[Payment Number]])&gt;ScheduledNumberOfPayments,"",ROW()-ROW(PaymentSchedule3[[#Headers],[Payment Number]])),"")</f>
        <v/>
      </c>
      <c r="C136" s="32" t="str">
        <f ca="1">IF(PaymentSchedule3[[#This Row],[Payment Number]]&lt;&gt;"",EOMONTH(LoanStartDate,ROW(PaymentSchedule3[[#This Row],[Payment Number]])-ROW(PaymentSchedule3[[#Headers],[Payment Number]])-2)+DAY(LoanStartDate),"")</f>
        <v/>
      </c>
      <c r="D136" s="33" t="str">
        <f ca="1">IF(PaymentSchedule3[[#This Row],[Payment Number]]&lt;&gt;"",IF(ROW()-ROW(PaymentSchedule3[[#Headers],[Beginning
Balance]])=1,LoanAmount,INDEX(PaymentSchedule3[Ending
Balance],ROW()-ROW(PaymentSchedule3[[#Headers],[Beginning
Balance]])-1)),"")</f>
        <v/>
      </c>
      <c r="E136" s="34" t="str">
        <f ca="1">IF(PaymentSchedule3[[#This Row],[Payment Number]]&lt;&gt;"",ScheduledPayment,"")</f>
        <v/>
      </c>
      <c r="F136"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6"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6" s="33" t="str">
        <f ca="1">IF(PaymentSchedule3[[#This Row],[Payment Number]]&lt;&gt;"",PaymentSchedule3[[#This Row],[Total
Payment]]-PaymentSchedule3[[#This Row],[Interest]],"")</f>
        <v/>
      </c>
      <c r="I136" s="35" t="str">
        <f ca="1">IF(PaymentSchedule3[[#This Row],[Payment Number]]&lt;&gt;"",PaymentSchedule3[[#This Row],[Beginning
Balance]]*(InterestRate/PaymentsPerYear),"")</f>
        <v/>
      </c>
      <c r="J136" s="33" t="str">
        <f ca="1">IF(PaymentSchedule3[[#This Row],[Payment Number]]&lt;&gt;"",IF(PaymentSchedule3[[#This Row],[Scheduled Payment]]+PaymentSchedule3[[#This Row],[Extra
Payment]]&lt;=PaymentSchedule3[[#This Row],[Beginning
Balance]],PaymentSchedule3[[#This Row],[Beginning
Balance]]-PaymentSchedule3[[#This Row],[Principal]],0),"")</f>
        <v/>
      </c>
      <c r="K136" s="35" t="str">
        <f ca="1">IF(PaymentSchedule3[[#This Row],[Payment Number]]&lt;&gt;"",SUM(INDEX(PaymentSchedule3[Interest],1,1):PaymentSchedule3[[#This Row],[Interest]]),"")</f>
        <v/>
      </c>
    </row>
    <row r="137" spans="2:11" ht="24" customHeight="1">
      <c r="B137" s="31" t="str">
        <f ca="1">IF(LoanIsGood,IF(ROW()-ROW(PaymentSchedule3[[#Headers],[Payment Number]])&gt;ScheduledNumberOfPayments,"",ROW()-ROW(PaymentSchedule3[[#Headers],[Payment Number]])),"")</f>
        <v/>
      </c>
      <c r="C137" s="32" t="str">
        <f ca="1">IF(PaymentSchedule3[[#This Row],[Payment Number]]&lt;&gt;"",EOMONTH(LoanStartDate,ROW(PaymentSchedule3[[#This Row],[Payment Number]])-ROW(PaymentSchedule3[[#Headers],[Payment Number]])-2)+DAY(LoanStartDate),"")</f>
        <v/>
      </c>
      <c r="D137" s="33" t="str">
        <f ca="1">IF(PaymentSchedule3[[#This Row],[Payment Number]]&lt;&gt;"",IF(ROW()-ROW(PaymentSchedule3[[#Headers],[Beginning
Balance]])=1,LoanAmount,INDEX(PaymentSchedule3[Ending
Balance],ROW()-ROW(PaymentSchedule3[[#Headers],[Beginning
Balance]])-1)),"")</f>
        <v/>
      </c>
      <c r="E137" s="34" t="str">
        <f ca="1">IF(PaymentSchedule3[[#This Row],[Payment Number]]&lt;&gt;"",ScheduledPayment,"")</f>
        <v/>
      </c>
      <c r="F137"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7"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7" s="33" t="str">
        <f ca="1">IF(PaymentSchedule3[[#This Row],[Payment Number]]&lt;&gt;"",PaymentSchedule3[[#This Row],[Total
Payment]]-PaymentSchedule3[[#This Row],[Interest]],"")</f>
        <v/>
      </c>
      <c r="I137" s="35" t="str">
        <f ca="1">IF(PaymentSchedule3[[#This Row],[Payment Number]]&lt;&gt;"",PaymentSchedule3[[#This Row],[Beginning
Balance]]*(InterestRate/PaymentsPerYear),"")</f>
        <v/>
      </c>
      <c r="J137" s="33" t="str">
        <f ca="1">IF(PaymentSchedule3[[#This Row],[Payment Number]]&lt;&gt;"",IF(PaymentSchedule3[[#This Row],[Scheduled Payment]]+PaymentSchedule3[[#This Row],[Extra
Payment]]&lt;=PaymentSchedule3[[#This Row],[Beginning
Balance]],PaymentSchedule3[[#This Row],[Beginning
Balance]]-PaymentSchedule3[[#This Row],[Principal]],0),"")</f>
        <v/>
      </c>
      <c r="K137" s="35" t="str">
        <f ca="1">IF(PaymentSchedule3[[#This Row],[Payment Number]]&lt;&gt;"",SUM(INDEX(PaymentSchedule3[Interest],1,1):PaymentSchedule3[[#This Row],[Interest]]),"")</f>
        <v/>
      </c>
    </row>
    <row r="138" spans="2:11" ht="24" customHeight="1">
      <c r="B138" s="31" t="str">
        <f ca="1">IF(LoanIsGood,IF(ROW()-ROW(PaymentSchedule3[[#Headers],[Payment Number]])&gt;ScheduledNumberOfPayments,"",ROW()-ROW(PaymentSchedule3[[#Headers],[Payment Number]])),"")</f>
        <v/>
      </c>
      <c r="C138" s="32" t="str">
        <f ca="1">IF(PaymentSchedule3[[#This Row],[Payment Number]]&lt;&gt;"",EOMONTH(LoanStartDate,ROW(PaymentSchedule3[[#This Row],[Payment Number]])-ROW(PaymentSchedule3[[#Headers],[Payment Number]])-2)+DAY(LoanStartDate),"")</f>
        <v/>
      </c>
      <c r="D138" s="33" t="str">
        <f ca="1">IF(PaymentSchedule3[[#This Row],[Payment Number]]&lt;&gt;"",IF(ROW()-ROW(PaymentSchedule3[[#Headers],[Beginning
Balance]])=1,LoanAmount,INDEX(PaymentSchedule3[Ending
Balance],ROW()-ROW(PaymentSchedule3[[#Headers],[Beginning
Balance]])-1)),"")</f>
        <v/>
      </c>
      <c r="E138" s="34" t="str">
        <f ca="1">IF(PaymentSchedule3[[#This Row],[Payment Number]]&lt;&gt;"",ScheduledPayment,"")</f>
        <v/>
      </c>
      <c r="F138"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8"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8" s="33" t="str">
        <f ca="1">IF(PaymentSchedule3[[#This Row],[Payment Number]]&lt;&gt;"",PaymentSchedule3[[#This Row],[Total
Payment]]-PaymentSchedule3[[#This Row],[Interest]],"")</f>
        <v/>
      </c>
      <c r="I138" s="35" t="str">
        <f ca="1">IF(PaymentSchedule3[[#This Row],[Payment Number]]&lt;&gt;"",PaymentSchedule3[[#This Row],[Beginning
Balance]]*(InterestRate/PaymentsPerYear),"")</f>
        <v/>
      </c>
      <c r="J138" s="33" t="str">
        <f ca="1">IF(PaymentSchedule3[[#This Row],[Payment Number]]&lt;&gt;"",IF(PaymentSchedule3[[#This Row],[Scheduled Payment]]+PaymentSchedule3[[#This Row],[Extra
Payment]]&lt;=PaymentSchedule3[[#This Row],[Beginning
Balance]],PaymentSchedule3[[#This Row],[Beginning
Balance]]-PaymentSchedule3[[#This Row],[Principal]],0),"")</f>
        <v/>
      </c>
      <c r="K138" s="35" t="str">
        <f ca="1">IF(PaymentSchedule3[[#This Row],[Payment Number]]&lt;&gt;"",SUM(INDEX(PaymentSchedule3[Interest],1,1):PaymentSchedule3[[#This Row],[Interest]]),"")</f>
        <v/>
      </c>
    </row>
    <row r="139" spans="2:11" ht="24" customHeight="1">
      <c r="B139" s="31" t="str">
        <f ca="1">IF(LoanIsGood,IF(ROW()-ROW(PaymentSchedule3[[#Headers],[Payment Number]])&gt;ScheduledNumberOfPayments,"",ROW()-ROW(PaymentSchedule3[[#Headers],[Payment Number]])),"")</f>
        <v/>
      </c>
      <c r="C139" s="32" t="str">
        <f ca="1">IF(PaymentSchedule3[[#This Row],[Payment Number]]&lt;&gt;"",EOMONTH(LoanStartDate,ROW(PaymentSchedule3[[#This Row],[Payment Number]])-ROW(PaymentSchedule3[[#Headers],[Payment Number]])-2)+DAY(LoanStartDate),"")</f>
        <v/>
      </c>
      <c r="D139" s="33" t="str">
        <f ca="1">IF(PaymentSchedule3[[#This Row],[Payment Number]]&lt;&gt;"",IF(ROW()-ROW(PaymentSchedule3[[#Headers],[Beginning
Balance]])=1,LoanAmount,INDEX(PaymentSchedule3[Ending
Balance],ROW()-ROW(PaymentSchedule3[[#Headers],[Beginning
Balance]])-1)),"")</f>
        <v/>
      </c>
      <c r="E139" s="34" t="str">
        <f ca="1">IF(PaymentSchedule3[[#This Row],[Payment Number]]&lt;&gt;"",ScheduledPayment,"")</f>
        <v/>
      </c>
      <c r="F139"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9"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9" s="33" t="str">
        <f ca="1">IF(PaymentSchedule3[[#This Row],[Payment Number]]&lt;&gt;"",PaymentSchedule3[[#This Row],[Total
Payment]]-PaymentSchedule3[[#This Row],[Interest]],"")</f>
        <v/>
      </c>
      <c r="I139" s="35" t="str">
        <f ca="1">IF(PaymentSchedule3[[#This Row],[Payment Number]]&lt;&gt;"",PaymentSchedule3[[#This Row],[Beginning
Balance]]*(InterestRate/PaymentsPerYear),"")</f>
        <v/>
      </c>
      <c r="J139" s="33" t="str">
        <f ca="1">IF(PaymentSchedule3[[#This Row],[Payment Number]]&lt;&gt;"",IF(PaymentSchedule3[[#This Row],[Scheduled Payment]]+PaymentSchedule3[[#This Row],[Extra
Payment]]&lt;=PaymentSchedule3[[#This Row],[Beginning
Balance]],PaymentSchedule3[[#This Row],[Beginning
Balance]]-PaymentSchedule3[[#This Row],[Principal]],0),"")</f>
        <v/>
      </c>
      <c r="K139" s="35" t="str">
        <f ca="1">IF(PaymentSchedule3[[#This Row],[Payment Number]]&lt;&gt;"",SUM(INDEX(PaymentSchedule3[Interest],1,1):PaymentSchedule3[[#This Row],[Interest]]),"")</f>
        <v/>
      </c>
    </row>
    <row r="140" spans="2:11" ht="24" customHeight="1">
      <c r="B140" s="31" t="str">
        <f ca="1">IF(LoanIsGood,IF(ROW()-ROW(PaymentSchedule3[[#Headers],[Payment Number]])&gt;ScheduledNumberOfPayments,"",ROW()-ROW(PaymentSchedule3[[#Headers],[Payment Number]])),"")</f>
        <v/>
      </c>
      <c r="C140" s="32" t="str">
        <f ca="1">IF(PaymentSchedule3[[#This Row],[Payment Number]]&lt;&gt;"",EOMONTH(LoanStartDate,ROW(PaymentSchedule3[[#This Row],[Payment Number]])-ROW(PaymentSchedule3[[#Headers],[Payment Number]])-2)+DAY(LoanStartDate),"")</f>
        <v/>
      </c>
      <c r="D140" s="33" t="str">
        <f ca="1">IF(PaymentSchedule3[[#This Row],[Payment Number]]&lt;&gt;"",IF(ROW()-ROW(PaymentSchedule3[[#Headers],[Beginning
Balance]])=1,LoanAmount,INDEX(PaymentSchedule3[Ending
Balance],ROW()-ROW(PaymentSchedule3[[#Headers],[Beginning
Balance]])-1)),"")</f>
        <v/>
      </c>
      <c r="E140" s="34" t="str">
        <f ca="1">IF(PaymentSchedule3[[#This Row],[Payment Number]]&lt;&gt;"",ScheduledPayment,"")</f>
        <v/>
      </c>
      <c r="F140"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0"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0" s="33" t="str">
        <f ca="1">IF(PaymentSchedule3[[#This Row],[Payment Number]]&lt;&gt;"",PaymentSchedule3[[#This Row],[Total
Payment]]-PaymentSchedule3[[#This Row],[Interest]],"")</f>
        <v/>
      </c>
      <c r="I140" s="35" t="str">
        <f ca="1">IF(PaymentSchedule3[[#This Row],[Payment Number]]&lt;&gt;"",PaymentSchedule3[[#This Row],[Beginning
Balance]]*(InterestRate/PaymentsPerYear),"")</f>
        <v/>
      </c>
      <c r="J140" s="33" t="str">
        <f ca="1">IF(PaymentSchedule3[[#This Row],[Payment Number]]&lt;&gt;"",IF(PaymentSchedule3[[#This Row],[Scheduled Payment]]+PaymentSchedule3[[#This Row],[Extra
Payment]]&lt;=PaymentSchedule3[[#This Row],[Beginning
Balance]],PaymentSchedule3[[#This Row],[Beginning
Balance]]-PaymentSchedule3[[#This Row],[Principal]],0),"")</f>
        <v/>
      </c>
      <c r="K140" s="35" t="str">
        <f ca="1">IF(PaymentSchedule3[[#This Row],[Payment Number]]&lt;&gt;"",SUM(INDEX(PaymentSchedule3[Interest],1,1):PaymentSchedule3[[#This Row],[Interest]]),"")</f>
        <v/>
      </c>
    </row>
    <row r="141" spans="2:11" ht="24" customHeight="1">
      <c r="B141" s="31" t="str">
        <f ca="1">IF(LoanIsGood,IF(ROW()-ROW(PaymentSchedule3[[#Headers],[Payment Number]])&gt;ScheduledNumberOfPayments,"",ROW()-ROW(PaymentSchedule3[[#Headers],[Payment Number]])),"")</f>
        <v/>
      </c>
      <c r="C141" s="32" t="str">
        <f ca="1">IF(PaymentSchedule3[[#This Row],[Payment Number]]&lt;&gt;"",EOMONTH(LoanStartDate,ROW(PaymentSchedule3[[#This Row],[Payment Number]])-ROW(PaymentSchedule3[[#Headers],[Payment Number]])-2)+DAY(LoanStartDate),"")</f>
        <v/>
      </c>
      <c r="D141" s="33" t="str">
        <f ca="1">IF(PaymentSchedule3[[#This Row],[Payment Number]]&lt;&gt;"",IF(ROW()-ROW(PaymentSchedule3[[#Headers],[Beginning
Balance]])=1,LoanAmount,INDEX(PaymentSchedule3[Ending
Balance],ROW()-ROW(PaymentSchedule3[[#Headers],[Beginning
Balance]])-1)),"")</f>
        <v/>
      </c>
      <c r="E141" s="34" t="str">
        <f ca="1">IF(PaymentSchedule3[[#This Row],[Payment Number]]&lt;&gt;"",ScheduledPayment,"")</f>
        <v/>
      </c>
      <c r="F141"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1"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1" s="33" t="str">
        <f ca="1">IF(PaymentSchedule3[[#This Row],[Payment Number]]&lt;&gt;"",PaymentSchedule3[[#This Row],[Total
Payment]]-PaymentSchedule3[[#This Row],[Interest]],"")</f>
        <v/>
      </c>
      <c r="I141" s="35" t="str">
        <f ca="1">IF(PaymentSchedule3[[#This Row],[Payment Number]]&lt;&gt;"",PaymentSchedule3[[#This Row],[Beginning
Balance]]*(InterestRate/PaymentsPerYear),"")</f>
        <v/>
      </c>
      <c r="J141" s="33" t="str">
        <f ca="1">IF(PaymentSchedule3[[#This Row],[Payment Number]]&lt;&gt;"",IF(PaymentSchedule3[[#This Row],[Scheduled Payment]]+PaymentSchedule3[[#This Row],[Extra
Payment]]&lt;=PaymentSchedule3[[#This Row],[Beginning
Balance]],PaymentSchedule3[[#This Row],[Beginning
Balance]]-PaymentSchedule3[[#This Row],[Principal]],0),"")</f>
        <v/>
      </c>
      <c r="K141" s="35" t="str">
        <f ca="1">IF(PaymentSchedule3[[#This Row],[Payment Number]]&lt;&gt;"",SUM(INDEX(PaymentSchedule3[Interest],1,1):PaymentSchedule3[[#This Row],[Interest]]),"")</f>
        <v/>
      </c>
    </row>
    <row r="142" spans="2:11" ht="24" customHeight="1">
      <c r="B142" s="31" t="str">
        <f ca="1">IF(LoanIsGood,IF(ROW()-ROW(PaymentSchedule3[[#Headers],[Payment Number]])&gt;ScheduledNumberOfPayments,"",ROW()-ROW(PaymentSchedule3[[#Headers],[Payment Number]])),"")</f>
        <v/>
      </c>
      <c r="C142" s="32" t="str">
        <f ca="1">IF(PaymentSchedule3[[#This Row],[Payment Number]]&lt;&gt;"",EOMONTH(LoanStartDate,ROW(PaymentSchedule3[[#This Row],[Payment Number]])-ROW(PaymentSchedule3[[#Headers],[Payment Number]])-2)+DAY(LoanStartDate),"")</f>
        <v/>
      </c>
      <c r="D142" s="33" t="str">
        <f ca="1">IF(PaymentSchedule3[[#This Row],[Payment Number]]&lt;&gt;"",IF(ROW()-ROW(PaymentSchedule3[[#Headers],[Beginning
Balance]])=1,LoanAmount,INDEX(PaymentSchedule3[Ending
Balance],ROW()-ROW(PaymentSchedule3[[#Headers],[Beginning
Balance]])-1)),"")</f>
        <v/>
      </c>
      <c r="E142" s="34" t="str">
        <f ca="1">IF(PaymentSchedule3[[#This Row],[Payment Number]]&lt;&gt;"",ScheduledPayment,"")</f>
        <v/>
      </c>
      <c r="F142"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2"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2" s="33" t="str">
        <f ca="1">IF(PaymentSchedule3[[#This Row],[Payment Number]]&lt;&gt;"",PaymentSchedule3[[#This Row],[Total
Payment]]-PaymentSchedule3[[#This Row],[Interest]],"")</f>
        <v/>
      </c>
      <c r="I142" s="35" t="str">
        <f ca="1">IF(PaymentSchedule3[[#This Row],[Payment Number]]&lt;&gt;"",PaymentSchedule3[[#This Row],[Beginning
Balance]]*(InterestRate/PaymentsPerYear),"")</f>
        <v/>
      </c>
      <c r="J142" s="33" t="str">
        <f ca="1">IF(PaymentSchedule3[[#This Row],[Payment Number]]&lt;&gt;"",IF(PaymentSchedule3[[#This Row],[Scheduled Payment]]+PaymentSchedule3[[#This Row],[Extra
Payment]]&lt;=PaymentSchedule3[[#This Row],[Beginning
Balance]],PaymentSchedule3[[#This Row],[Beginning
Balance]]-PaymentSchedule3[[#This Row],[Principal]],0),"")</f>
        <v/>
      </c>
      <c r="K142" s="35" t="str">
        <f ca="1">IF(PaymentSchedule3[[#This Row],[Payment Number]]&lt;&gt;"",SUM(INDEX(PaymentSchedule3[Interest],1,1):PaymentSchedule3[[#This Row],[Interest]]),"")</f>
        <v/>
      </c>
    </row>
    <row r="143" spans="2:11" ht="24" customHeight="1">
      <c r="B143" s="31" t="str">
        <f ca="1">IF(LoanIsGood,IF(ROW()-ROW(PaymentSchedule3[[#Headers],[Payment Number]])&gt;ScheduledNumberOfPayments,"",ROW()-ROW(PaymentSchedule3[[#Headers],[Payment Number]])),"")</f>
        <v/>
      </c>
      <c r="C143" s="32" t="str">
        <f ca="1">IF(PaymentSchedule3[[#This Row],[Payment Number]]&lt;&gt;"",EOMONTH(LoanStartDate,ROW(PaymentSchedule3[[#This Row],[Payment Number]])-ROW(PaymentSchedule3[[#Headers],[Payment Number]])-2)+DAY(LoanStartDate),"")</f>
        <v/>
      </c>
      <c r="D143" s="33" t="str">
        <f ca="1">IF(PaymentSchedule3[[#This Row],[Payment Number]]&lt;&gt;"",IF(ROW()-ROW(PaymentSchedule3[[#Headers],[Beginning
Balance]])=1,LoanAmount,INDEX(PaymentSchedule3[Ending
Balance],ROW()-ROW(PaymentSchedule3[[#Headers],[Beginning
Balance]])-1)),"")</f>
        <v/>
      </c>
      <c r="E143" s="34" t="str">
        <f ca="1">IF(PaymentSchedule3[[#This Row],[Payment Number]]&lt;&gt;"",ScheduledPayment,"")</f>
        <v/>
      </c>
      <c r="F143"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3"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3" s="33" t="str">
        <f ca="1">IF(PaymentSchedule3[[#This Row],[Payment Number]]&lt;&gt;"",PaymentSchedule3[[#This Row],[Total
Payment]]-PaymentSchedule3[[#This Row],[Interest]],"")</f>
        <v/>
      </c>
      <c r="I143" s="35" t="str">
        <f ca="1">IF(PaymentSchedule3[[#This Row],[Payment Number]]&lt;&gt;"",PaymentSchedule3[[#This Row],[Beginning
Balance]]*(InterestRate/PaymentsPerYear),"")</f>
        <v/>
      </c>
      <c r="J143" s="33" t="str">
        <f ca="1">IF(PaymentSchedule3[[#This Row],[Payment Number]]&lt;&gt;"",IF(PaymentSchedule3[[#This Row],[Scheduled Payment]]+PaymentSchedule3[[#This Row],[Extra
Payment]]&lt;=PaymentSchedule3[[#This Row],[Beginning
Balance]],PaymentSchedule3[[#This Row],[Beginning
Balance]]-PaymentSchedule3[[#This Row],[Principal]],0),"")</f>
        <v/>
      </c>
      <c r="K143" s="35" t="str">
        <f ca="1">IF(PaymentSchedule3[[#This Row],[Payment Number]]&lt;&gt;"",SUM(INDEX(PaymentSchedule3[Interest],1,1):PaymentSchedule3[[#This Row],[Interest]]),"")</f>
        <v/>
      </c>
    </row>
    <row r="144" spans="2:11" ht="24" customHeight="1">
      <c r="B144" s="31" t="str">
        <f ca="1">IF(LoanIsGood,IF(ROW()-ROW(PaymentSchedule3[[#Headers],[Payment Number]])&gt;ScheduledNumberOfPayments,"",ROW()-ROW(PaymentSchedule3[[#Headers],[Payment Number]])),"")</f>
        <v/>
      </c>
      <c r="C144" s="32" t="str">
        <f ca="1">IF(PaymentSchedule3[[#This Row],[Payment Number]]&lt;&gt;"",EOMONTH(LoanStartDate,ROW(PaymentSchedule3[[#This Row],[Payment Number]])-ROW(PaymentSchedule3[[#Headers],[Payment Number]])-2)+DAY(LoanStartDate),"")</f>
        <v/>
      </c>
      <c r="D144" s="33" t="str">
        <f ca="1">IF(PaymentSchedule3[[#This Row],[Payment Number]]&lt;&gt;"",IF(ROW()-ROW(PaymentSchedule3[[#Headers],[Beginning
Balance]])=1,LoanAmount,INDEX(PaymentSchedule3[Ending
Balance],ROW()-ROW(PaymentSchedule3[[#Headers],[Beginning
Balance]])-1)),"")</f>
        <v/>
      </c>
      <c r="E144" s="34" t="str">
        <f ca="1">IF(PaymentSchedule3[[#This Row],[Payment Number]]&lt;&gt;"",ScheduledPayment,"")</f>
        <v/>
      </c>
      <c r="F144"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4"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4" s="33" t="str">
        <f ca="1">IF(PaymentSchedule3[[#This Row],[Payment Number]]&lt;&gt;"",PaymentSchedule3[[#This Row],[Total
Payment]]-PaymentSchedule3[[#This Row],[Interest]],"")</f>
        <v/>
      </c>
      <c r="I144" s="35" t="str">
        <f ca="1">IF(PaymentSchedule3[[#This Row],[Payment Number]]&lt;&gt;"",PaymentSchedule3[[#This Row],[Beginning
Balance]]*(InterestRate/PaymentsPerYear),"")</f>
        <v/>
      </c>
      <c r="J144" s="33" t="str">
        <f ca="1">IF(PaymentSchedule3[[#This Row],[Payment Number]]&lt;&gt;"",IF(PaymentSchedule3[[#This Row],[Scheduled Payment]]+PaymentSchedule3[[#This Row],[Extra
Payment]]&lt;=PaymentSchedule3[[#This Row],[Beginning
Balance]],PaymentSchedule3[[#This Row],[Beginning
Balance]]-PaymentSchedule3[[#This Row],[Principal]],0),"")</f>
        <v/>
      </c>
      <c r="K144" s="35" t="str">
        <f ca="1">IF(PaymentSchedule3[[#This Row],[Payment Number]]&lt;&gt;"",SUM(INDEX(PaymentSchedule3[Interest],1,1):PaymentSchedule3[[#This Row],[Interest]]),"")</f>
        <v/>
      </c>
    </row>
    <row r="145" spans="2:11" ht="24" customHeight="1">
      <c r="B145" s="31" t="str">
        <f ca="1">IF(LoanIsGood,IF(ROW()-ROW(PaymentSchedule3[[#Headers],[Payment Number]])&gt;ScheduledNumberOfPayments,"",ROW()-ROW(PaymentSchedule3[[#Headers],[Payment Number]])),"")</f>
        <v/>
      </c>
      <c r="C145" s="32" t="str">
        <f ca="1">IF(PaymentSchedule3[[#This Row],[Payment Number]]&lt;&gt;"",EOMONTH(LoanStartDate,ROW(PaymentSchedule3[[#This Row],[Payment Number]])-ROW(PaymentSchedule3[[#Headers],[Payment Number]])-2)+DAY(LoanStartDate),"")</f>
        <v/>
      </c>
      <c r="D145" s="33" t="str">
        <f ca="1">IF(PaymentSchedule3[[#This Row],[Payment Number]]&lt;&gt;"",IF(ROW()-ROW(PaymentSchedule3[[#Headers],[Beginning
Balance]])=1,LoanAmount,INDEX(PaymentSchedule3[Ending
Balance],ROW()-ROW(PaymentSchedule3[[#Headers],[Beginning
Balance]])-1)),"")</f>
        <v/>
      </c>
      <c r="E145" s="34" t="str">
        <f ca="1">IF(PaymentSchedule3[[#This Row],[Payment Number]]&lt;&gt;"",ScheduledPayment,"")</f>
        <v/>
      </c>
      <c r="F145"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5"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5" s="33" t="str">
        <f ca="1">IF(PaymentSchedule3[[#This Row],[Payment Number]]&lt;&gt;"",PaymentSchedule3[[#This Row],[Total
Payment]]-PaymentSchedule3[[#This Row],[Interest]],"")</f>
        <v/>
      </c>
      <c r="I145" s="35" t="str">
        <f ca="1">IF(PaymentSchedule3[[#This Row],[Payment Number]]&lt;&gt;"",PaymentSchedule3[[#This Row],[Beginning
Balance]]*(InterestRate/PaymentsPerYear),"")</f>
        <v/>
      </c>
      <c r="J145" s="33" t="str">
        <f ca="1">IF(PaymentSchedule3[[#This Row],[Payment Number]]&lt;&gt;"",IF(PaymentSchedule3[[#This Row],[Scheduled Payment]]+PaymentSchedule3[[#This Row],[Extra
Payment]]&lt;=PaymentSchedule3[[#This Row],[Beginning
Balance]],PaymentSchedule3[[#This Row],[Beginning
Balance]]-PaymentSchedule3[[#This Row],[Principal]],0),"")</f>
        <v/>
      </c>
      <c r="K145" s="35" t="str">
        <f ca="1">IF(PaymentSchedule3[[#This Row],[Payment Number]]&lt;&gt;"",SUM(INDEX(PaymentSchedule3[Interest],1,1):PaymentSchedule3[[#This Row],[Interest]]),"")</f>
        <v/>
      </c>
    </row>
    <row r="146" spans="2:11" ht="24" customHeight="1">
      <c r="B146" s="31" t="str">
        <f ca="1">IF(LoanIsGood,IF(ROW()-ROW(PaymentSchedule3[[#Headers],[Payment Number]])&gt;ScheduledNumberOfPayments,"",ROW()-ROW(PaymentSchedule3[[#Headers],[Payment Number]])),"")</f>
        <v/>
      </c>
      <c r="C146" s="32" t="str">
        <f ca="1">IF(PaymentSchedule3[[#This Row],[Payment Number]]&lt;&gt;"",EOMONTH(LoanStartDate,ROW(PaymentSchedule3[[#This Row],[Payment Number]])-ROW(PaymentSchedule3[[#Headers],[Payment Number]])-2)+DAY(LoanStartDate),"")</f>
        <v/>
      </c>
      <c r="D146" s="33" t="str">
        <f ca="1">IF(PaymentSchedule3[[#This Row],[Payment Number]]&lt;&gt;"",IF(ROW()-ROW(PaymentSchedule3[[#Headers],[Beginning
Balance]])=1,LoanAmount,INDEX(PaymentSchedule3[Ending
Balance],ROW()-ROW(PaymentSchedule3[[#Headers],[Beginning
Balance]])-1)),"")</f>
        <v/>
      </c>
      <c r="E146" s="34" t="str">
        <f ca="1">IF(PaymentSchedule3[[#This Row],[Payment Number]]&lt;&gt;"",ScheduledPayment,"")</f>
        <v/>
      </c>
      <c r="F146"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6"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6" s="33" t="str">
        <f ca="1">IF(PaymentSchedule3[[#This Row],[Payment Number]]&lt;&gt;"",PaymentSchedule3[[#This Row],[Total
Payment]]-PaymentSchedule3[[#This Row],[Interest]],"")</f>
        <v/>
      </c>
      <c r="I146" s="35" t="str">
        <f ca="1">IF(PaymentSchedule3[[#This Row],[Payment Number]]&lt;&gt;"",PaymentSchedule3[[#This Row],[Beginning
Balance]]*(InterestRate/PaymentsPerYear),"")</f>
        <v/>
      </c>
      <c r="J146" s="33" t="str">
        <f ca="1">IF(PaymentSchedule3[[#This Row],[Payment Number]]&lt;&gt;"",IF(PaymentSchedule3[[#This Row],[Scheduled Payment]]+PaymentSchedule3[[#This Row],[Extra
Payment]]&lt;=PaymentSchedule3[[#This Row],[Beginning
Balance]],PaymentSchedule3[[#This Row],[Beginning
Balance]]-PaymentSchedule3[[#This Row],[Principal]],0),"")</f>
        <v/>
      </c>
      <c r="K146" s="35" t="str">
        <f ca="1">IF(PaymentSchedule3[[#This Row],[Payment Number]]&lt;&gt;"",SUM(INDEX(PaymentSchedule3[Interest],1,1):PaymentSchedule3[[#This Row],[Interest]]),"")</f>
        <v/>
      </c>
    </row>
    <row r="147" spans="2:11" ht="24" customHeight="1">
      <c r="B147" s="31" t="str">
        <f ca="1">IF(LoanIsGood,IF(ROW()-ROW(PaymentSchedule3[[#Headers],[Payment Number]])&gt;ScheduledNumberOfPayments,"",ROW()-ROW(PaymentSchedule3[[#Headers],[Payment Number]])),"")</f>
        <v/>
      </c>
      <c r="C147" s="32" t="str">
        <f ca="1">IF(PaymentSchedule3[[#This Row],[Payment Number]]&lt;&gt;"",EOMONTH(LoanStartDate,ROW(PaymentSchedule3[[#This Row],[Payment Number]])-ROW(PaymentSchedule3[[#Headers],[Payment Number]])-2)+DAY(LoanStartDate),"")</f>
        <v/>
      </c>
      <c r="D147" s="33" t="str">
        <f ca="1">IF(PaymentSchedule3[[#This Row],[Payment Number]]&lt;&gt;"",IF(ROW()-ROW(PaymentSchedule3[[#Headers],[Beginning
Balance]])=1,LoanAmount,INDEX(PaymentSchedule3[Ending
Balance],ROW()-ROW(PaymentSchedule3[[#Headers],[Beginning
Balance]])-1)),"")</f>
        <v/>
      </c>
      <c r="E147" s="34" t="str">
        <f ca="1">IF(PaymentSchedule3[[#This Row],[Payment Number]]&lt;&gt;"",ScheduledPayment,"")</f>
        <v/>
      </c>
      <c r="F147"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7"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7" s="33" t="str">
        <f ca="1">IF(PaymentSchedule3[[#This Row],[Payment Number]]&lt;&gt;"",PaymentSchedule3[[#This Row],[Total
Payment]]-PaymentSchedule3[[#This Row],[Interest]],"")</f>
        <v/>
      </c>
      <c r="I147" s="35" t="str">
        <f ca="1">IF(PaymentSchedule3[[#This Row],[Payment Number]]&lt;&gt;"",PaymentSchedule3[[#This Row],[Beginning
Balance]]*(InterestRate/PaymentsPerYear),"")</f>
        <v/>
      </c>
      <c r="J147" s="33" t="str">
        <f ca="1">IF(PaymentSchedule3[[#This Row],[Payment Number]]&lt;&gt;"",IF(PaymentSchedule3[[#This Row],[Scheduled Payment]]+PaymentSchedule3[[#This Row],[Extra
Payment]]&lt;=PaymentSchedule3[[#This Row],[Beginning
Balance]],PaymentSchedule3[[#This Row],[Beginning
Balance]]-PaymentSchedule3[[#This Row],[Principal]],0),"")</f>
        <v/>
      </c>
      <c r="K147" s="35" t="str">
        <f ca="1">IF(PaymentSchedule3[[#This Row],[Payment Number]]&lt;&gt;"",SUM(INDEX(PaymentSchedule3[Interest],1,1):PaymentSchedule3[[#This Row],[Interest]]),"")</f>
        <v/>
      </c>
    </row>
    <row r="148" spans="2:11" ht="24" customHeight="1">
      <c r="B148" s="31" t="str">
        <f ca="1">IF(LoanIsGood,IF(ROW()-ROW(PaymentSchedule3[[#Headers],[Payment Number]])&gt;ScheduledNumberOfPayments,"",ROW()-ROW(PaymentSchedule3[[#Headers],[Payment Number]])),"")</f>
        <v/>
      </c>
      <c r="C148" s="32" t="str">
        <f ca="1">IF(PaymentSchedule3[[#This Row],[Payment Number]]&lt;&gt;"",EOMONTH(LoanStartDate,ROW(PaymentSchedule3[[#This Row],[Payment Number]])-ROW(PaymentSchedule3[[#Headers],[Payment Number]])-2)+DAY(LoanStartDate),"")</f>
        <v/>
      </c>
      <c r="D148" s="33" t="str">
        <f ca="1">IF(PaymentSchedule3[[#This Row],[Payment Number]]&lt;&gt;"",IF(ROW()-ROW(PaymentSchedule3[[#Headers],[Beginning
Balance]])=1,LoanAmount,INDEX(PaymentSchedule3[Ending
Balance],ROW()-ROW(PaymentSchedule3[[#Headers],[Beginning
Balance]])-1)),"")</f>
        <v/>
      </c>
      <c r="E148" s="34" t="str">
        <f ca="1">IF(PaymentSchedule3[[#This Row],[Payment Number]]&lt;&gt;"",ScheduledPayment,"")</f>
        <v/>
      </c>
      <c r="F148"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8"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8" s="33" t="str">
        <f ca="1">IF(PaymentSchedule3[[#This Row],[Payment Number]]&lt;&gt;"",PaymentSchedule3[[#This Row],[Total
Payment]]-PaymentSchedule3[[#This Row],[Interest]],"")</f>
        <v/>
      </c>
      <c r="I148" s="35" t="str">
        <f ca="1">IF(PaymentSchedule3[[#This Row],[Payment Number]]&lt;&gt;"",PaymentSchedule3[[#This Row],[Beginning
Balance]]*(InterestRate/PaymentsPerYear),"")</f>
        <v/>
      </c>
      <c r="J148" s="33" t="str">
        <f ca="1">IF(PaymentSchedule3[[#This Row],[Payment Number]]&lt;&gt;"",IF(PaymentSchedule3[[#This Row],[Scheduled Payment]]+PaymentSchedule3[[#This Row],[Extra
Payment]]&lt;=PaymentSchedule3[[#This Row],[Beginning
Balance]],PaymentSchedule3[[#This Row],[Beginning
Balance]]-PaymentSchedule3[[#This Row],[Principal]],0),"")</f>
        <v/>
      </c>
      <c r="K148" s="35" t="str">
        <f ca="1">IF(PaymentSchedule3[[#This Row],[Payment Number]]&lt;&gt;"",SUM(INDEX(PaymentSchedule3[Interest],1,1):PaymentSchedule3[[#This Row],[Interest]]),"")</f>
        <v/>
      </c>
    </row>
    <row r="149" spans="2:11" ht="24" customHeight="1">
      <c r="B149" s="31" t="str">
        <f ca="1">IF(LoanIsGood,IF(ROW()-ROW(PaymentSchedule3[[#Headers],[Payment Number]])&gt;ScheduledNumberOfPayments,"",ROW()-ROW(PaymentSchedule3[[#Headers],[Payment Number]])),"")</f>
        <v/>
      </c>
      <c r="C149" s="32" t="str">
        <f ca="1">IF(PaymentSchedule3[[#This Row],[Payment Number]]&lt;&gt;"",EOMONTH(LoanStartDate,ROW(PaymentSchedule3[[#This Row],[Payment Number]])-ROW(PaymentSchedule3[[#Headers],[Payment Number]])-2)+DAY(LoanStartDate),"")</f>
        <v/>
      </c>
      <c r="D149" s="33" t="str">
        <f ca="1">IF(PaymentSchedule3[[#This Row],[Payment Number]]&lt;&gt;"",IF(ROW()-ROW(PaymentSchedule3[[#Headers],[Beginning
Balance]])=1,LoanAmount,INDEX(PaymentSchedule3[Ending
Balance],ROW()-ROW(PaymentSchedule3[[#Headers],[Beginning
Balance]])-1)),"")</f>
        <v/>
      </c>
      <c r="E149" s="34" t="str">
        <f ca="1">IF(PaymentSchedule3[[#This Row],[Payment Number]]&lt;&gt;"",ScheduledPayment,"")</f>
        <v/>
      </c>
      <c r="F149"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9"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9" s="33" t="str">
        <f ca="1">IF(PaymentSchedule3[[#This Row],[Payment Number]]&lt;&gt;"",PaymentSchedule3[[#This Row],[Total
Payment]]-PaymentSchedule3[[#This Row],[Interest]],"")</f>
        <v/>
      </c>
      <c r="I149" s="35" t="str">
        <f ca="1">IF(PaymentSchedule3[[#This Row],[Payment Number]]&lt;&gt;"",PaymentSchedule3[[#This Row],[Beginning
Balance]]*(InterestRate/PaymentsPerYear),"")</f>
        <v/>
      </c>
      <c r="J149" s="33" t="str">
        <f ca="1">IF(PaymentSchedule3[[#This Row],[Payment Number]]&lt;&gt;"",IF(PaymentSchedule3[[#This Row],[Scheduled Payment]]+PaymentSchedule3[[#This Row],[Extra
Payment]]&lt;=PaymentSchedule3[[#This Row],[Beginning
Balance]],PaymentSchedule3[[#This Row],[Beginning
Balance]]-PaymentSchedule3[[#This Row],[Principal]],0),"")</f>
        <v/>
      </c>
      <c r="K149" s="35" t="str">
        <f ca="1">IF(PaymentSchedule3[[#This Row],[Payment Number]]&lt;&gt;"",SUM(INDEX(PaymentSchedule3[Interest],1,1):PaymentSchedule3[[#This Row],[Interest]]),"")</f>
        <v/>
      </c>
    </row>
    <row r="150" spans="2:11" ht="24" customHeight="1">
      <c r="B150" s="31" t="str">
        <f ca="1">IF(LoanIsGood,IF(ROW()-ROW(PaymentSchedule3[[#Headers],[Payment Number]])&gt;ScheduledNumberOfPayments,"",ROW()-ROW(PaymentSchedule3[[#Headers],[Payment Number]])),"")</f>
        <v/>
      </c>
      <c r="C150" s="32" t="str">
        <f ca="1">IF(PaymentSchedule3[[#This Row],[Payment Number]]&lt;&gt;"",EOMONTH(LoanStartDate,ROW(PaymentSchedule3[[#This Row],[Payment Number]])-ROW(PaymentSchedule3[[#Headers],[Payment Number]])-2)+DAY(LoanStartDate),"")</f>
        <v/>
      </c>
      <c r="D150" s="33" t="str">
        <f ca="1">IF(PaymentSchedule3[[#This Row],[Payment Number]]&lt;&gt;"",IF(ROW()-ROW(PaymentSchedule3[[#Headers],[Beginning
Balance]])=1,LoanAmount,INDEX(PaymentSchedule3[Ending
Balance],ROW()-ROW(PaymentSchedule3[[#Headers],[Beginning
Balance]])-1)),"")</f>
        <v/>
      </c>
      <c r="E150" s="34" t="str">
        <f ca="1">IF(PaymentSchedule3[[#This Row],[Payment Number]]&lt;&gt;"",ScheduledPayment,"")</f>
        <v/>
      </c>
      <c r="F150"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0"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0" s="33" t="str">
        <f ca="1">IF(PaymentSchedule3[[#This Row],[Payment Number]]&lt;&gt;"",PaymentSchedule3[[#This Row],[Total
Payment]]-PaymentSchedule3[[#This Row],[Interest]],"")</f>
        <v/>
      </c>
      <c r="I150" s="35" t="str">
        <f ca="1">IF(PaymentSchedule3[[#This Row],[Payment Number]]&lt;&gt;"",PaymentSchedule3[[#This Row],[Beginning
Balance]]*(InterestRate/PaymentsPerYear),"")</f>
        <v/>
      </c>
      <c r="J150" s="33" t="str">
        <f ca="1">IF(PaymentSchedule3[[#This Row],[Payment Number]]&lt;&gt;"",IF(PaymentSchedule3[[#This Row],[Scheduled Payment]]+PaymentSchedule3[[#This Row],[Extra
Payment]]&lt;=PaymentSchedule3[[#This Row],[Beginning
Balance]],PaymentSchedule3[[#This Row],[Beginning
Balance]]-PaymentSchedule3[[#This Row],[Principal]],0),"")</f>
        <v/>
      </c>
      <c r="K150" s="35" t="str">
        <f ca="1">IF(PaymentSchedule3[[#This Row],[Payment Number]]&lt;&gt;"",SUM(INDEX(PaymentSchedule3[Interest],1,1):PaymentSchedule3[[#This Row],[Interest]]),"")</f>
        <v/>
      </c>
    </row>
    <row r="151" spans="2:11" ht="24" customHeight="1">
      <c r="B151" s="31" t="str">
        <f ca="1">IF(LoanIsGood,IF(ROW()-ROW(PaymentSchedule3[[#Headers],[Payment Number]])&gt;ScheduledNumberOfPayments,"",ROW()-ROW(PaymentSchedule3[[#Headers],[Payment Number]])),"")</f>
        <v/>
      </c>
      <c r="C151" s="32" t="str">
        <f ca="1">IF(PaymentSchedule3[[#This Row],[Payment Number]]&lt;&gt;"",EOMONTH(LoanStartDate,ROW(PaymentSchedule3[[#This Row],[Payment Number]])-ROW(PaymentSchedule3[[#Headers],[Payment Number]])-2)+DAY(LoanStartDate),"")</f>
        <v/>
      </c>
      <c r="D151" s="33" t="str">
        <f ca="1">IF(PaymentSchedule3[[#This Row],[Payment Number]]&lt;&gt;"",IF(ROW()-ROW(PaymentSchedule3[[#Headers],[Beginning
Balance]])=1,LoanAmount,INDEX(PaymentSchedule3[Ending
Balance],ROW()-ROW(PaymentSchedule3[[#Headers],[Beginning
Balance]])-1)),"")</f>
        <v/>
      </c>
      <c r="E151" s="34" t="str">
        <f ca="1">IF(PaymentSchedule3[[#This Row],[Payment Number]]&lt;&gt;"",ScheduledPayment,"")</f>
        <v/>
      </c>
      <c r="F151"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1"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1" s="33" t="str">
        <f ca="1">IF(PaymentSchedule3[[#This Row],[Payment Number]]&lt;&gt;"",PaymentSchedule3[[#This Row],[Total
Payment]]-PaymentSchedule3[[#This Row],[Interest]],"")</f>
        <v/>
      </c>
      <c r="I151" s="35" t="str">
        <f ca="1">IF(PaymentSchedule3[[#This Row],[Payment Number]]&lt;&gt;"",PaymentSchedule3[[#This Row],[Beginning
Balance]]*(InterestRate/PaymentsPerYear),"")</f>
        <v/>
      </c>
      <c r="J151" s="33" t="str">
        <f ca="1">IF(PaymentSchedule3[[#This Row],[Payment Number]]&lt;&gt;"",IF(PaymentSchedule3[[#This Row],[Scheduled Payment]]+PaymentSchedule3[[#This Row],[Extra
Payment]]&lt;=PaymentSchedule3[[#This Row],[Beginning
Balance]],PaymentSchedule3[[#This Row],[Beginning
Balance]]-PaymentSchedule3[[#This Row],[Principal]],0),"")</f>
        <v/>
      </c>
      <c r="K151" s="35" t="str">
        <f ca="1">IF(PaymentSchedule3[[#This Row],[Payment Number]]&lt;&gt;"",SUM(INDEX(PaymentSchedule3[Interest],1,1):PaymentSchedule3[[#This Row],[Interest]]),"")</f>
        <v/>
      </c>
    </row>
    <row r="152" spans="2:11" ht="24" customHeight="1">
      <c r="B152" s="31" t="str">
        <f ca="1">IF(LoanIsGood,IF(ROW()-ROW(PaymentSchedule3[[#Headers],[Payment Number]])&gt;ScheduledNumberOfPayments,"",ROW()-ROW(PaymentSchedule3[[#Headers],[Payment Number]])),"")</f>
        <v/>
      </c>
      <c r="C152" s="32" t="str">
        <f ca="1">IF(PaymentSchedule3[[#This Row],[Payment Number]]&lt;&gt;"",EOMONTH(LoanStartDate,ROW(PaymentSchedule3[[#This Row],[Payment Number]])-ROW(PaymentSchedule3[[#Headers],[Payment Number]])-2)+DAY(LoanStartDate),"")</f>
        <v/>
      </c>
      <c r="D152" s="33" t="str">
        <f ca="1">IF(PaymentSchedule3[[#This Row],[Payment Number]]&lt;&gt;"",IF(ROW()-ROW(PaymentSchedule3[[#Headers],[Beginning
Balance]])=1,LoanAmount,INDEX(PaymentSchedule3[Ending
Balance],ROW()-ROW(PaymentSchedule3[[#Headers],[Beginning
Balance]])-1)),"")</f>
        <v/>
      </c>
      <c r="E152" s="34" t="str">
        <f ca="1">IF(PaymentSchedule3[[#This Row],[Payment Number]]&lt;&gt;"",ScheduledPayment,"")</f>
        <v/>
      </c>
      <c r="F152"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2"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2" s="33" t="str">
        <f ca="1">IF(PaymentSchedule3[[#This Row],[Payment Number]]&lt;&gt;"",PaymentSchedule3[[#This Row],[Total
Payment]]-PaymentSchedule3[[#This Row],[Interest]],"")</f>
        <v/>
      </c>
      <c r="I152" s="35" t="str">
        <f ca="1">IF(PaymentSchedule3[[#This Row],[Payment Number]]&lt;&gt;"",PaymentSchedule3[[#This Row],[Beginning
Balance]]*(InterestRate/PaymentsPerYear),"")</f>
        <v/>
      </c>
      <c r="J152" s="33" t="str">
        <f ca="1">IF(PaymentSchedule3[[#This Row],[Payment Number]]&lt;&gt;"",IF(PaymentSchedule3[[#This Row],[Scheduled Payment]]+PaymentSchedule3[[#This Row],[Extra
Payment]]&lt;=PaymentSchedule3[[#This Row],[Beginning
Balance]],PaymentSchedule3[[#This Row],[Beginning
Balance]]-PaymentSchedule3[[#This Row],[Principal]],0),"")</f>
        <v/>
      </c>
      <c r="K152" s="35" t="str">
        <f ca="1">IF(PaymentSchedule3[[#This Row],[Payment Number]]&lt;&gt;"",SUM(INDEX(PaymentSchedule3[Interest],1,1):PaymentSchedule3[[#This Row],[Interest]]),"")</f>
        <v/>
      </c>
    </row>
    <row r="153" spans="2:11" ht="24" customHeight="1">
      <c r="B153" s="31" t="str">
        <f ca="1">IF(LoanIsGood,IF(ROW()-ROW(PaymentSchedule3[[#Headers],[Payment Number]])&gt;ScheduledNumberOfPayments,"",ROW()-ROW(PaymentSchedule3[[#Headers],[Payment Number]])),"")</f>
        <v/>
      </c>
      <c r="C153" s="32" t="str">
        <f ca="1">IF(PaymentSchedule3[[#This Row],[Payment Number]]&lt;&gt;"",EOMONTH(LoanStartDate,ROW(PaymentSchedule3[[#This Row],[Payment Number]])-ROW(PaymentSchedule3[[#Headers],[Payment Number]])-2)+DAY(LoanStartDate),"")</f>
        <v/>
      </c>
      <c r="D153" s="33" t="str">
        <f ca="1">IF(PaymentSchedule3[[#This Row],[Payment Number]]&lt;&gt;"",IF(ROW()-ROW(PaymentSchedule3[[#Headers],[Beginning
Balance]])=1,LoanAmount,INDEX(PaymentSchedule3[Ending
Balance],ROW()-ROW(PaymentSchedule3[[#Headers],[Beginning
Balance]])-1)),"")</f>
        <v/>
      </c>
      <c r="E153" s="34" t="str">
        <f ca="1">IF(PaymentSchedule3[[#This Row],[Payment Number]]&lt;&gt;"",ScheduledPayment,"")</f>
        <v/>
      </c>
      <c r="F153"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3"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3" s="33" t="str">
        <f ca="1">IF(PaymentSchedule3[[#This Row],[Payment Number]]&lt;&gt;"",PaymentSchedule3[[#This Row],[Total
Payment]]-PaymentSchedule3[[#This Row],[Interest]],"")</f>
        <v/>
      </c>
      <c r="I153" s="35" t="str">
        <f ca="1">IF(PaymentSchedule3[[#This Row],[Payment Number]]&lt;&gt;"",PaymentSchedule3[[#This Row],[Beginning
Balance]]*(InterestRate/PaymentsPerYear),"")</f>
        <v/>
      </c>
      <c r="J153" s="33" t="str">
        <f ca="1">IF(PaymentSchedule3[[#This Row],[Payment Number]]&lt;&gt;"",IF(PaymentSchedule3[[#This Row],[Scheduled Payment]]+PaymentSchedule3[[#This Row],[Extra
Payment]]&lt;=PaymentSchedule3[[#This Row],[Beginning
Balance]],PaymentSchedule3[[#This Row],[Beginning
Balance]]-PaymentSchedule3[[#This Row],[Principal]],0),"")</f>
        <v/>
      </c>
      <c r="K153" s="35" t="str">
        <f ca="1">IF(PaymentSchedule3[[#This Row],[Payment Number]]&lt;&gt;"",SUM(INDEX(PaymentSchedule3[Interest],1,1):PaymentSchedule3[[#This Row],[Interest]]),"")</f>
        <v/>
      </c>
    </row>
    <row r="154" spans="2:11" ht="24" customHeight="1">
      <c r="B154" s="31" t="str">
        <f ca="1">IF(LoanIsGood,IF(ROW()-ROW(PaymentSchedule3[[#Headers],[Payment Number]])&gt;ScheduledNumberOfPayments,"",ROW()-ROW(PaymentSchedule3[[#Headers],[Payment Number]])),"")</f>
        <v/>
      </c>
      <c r="C154" s="32" t="str">
        <f ca="1">IF(PaymentSchedule3[[#This Row],[Payment Number]]&lt;&gt;"",EOMONTH(LoanStartDate,ROW(PaymentSchedule3[[#This Row],[Payment Number]])-ROW(PaymentSchedule3[[#Headers],[Payment Number]])-2)+DAY(LoanStartDate),"")</f>
        <v/>
      </c>
      <c r="D154" s="33" t="str">
        <f ca="1">IF(PaymentSchedule3[[#This Row],[Payment Number]]&lt;&gt;"",IF(ROW()-ROW(PaymentSchedule3[[#Headers],[Beginning
Balance]])=1,LoanAmount,INDEX(PaymentSchedule3[Ending
Balance],ROW()-ROW(PaymentSchedule3[[#Headers],[Beginning
Balance]])-1)),"")</f>
        <v/>
      </c>
      <c r="E154" s="34" t="str">
        <f ca="1">IF(PaymentSchedule3[[#This Row],[Payment Number]]&lt;&gt;"",ScheduledPayment,"")</f>
        <v/>
      </c>
      <c r="F154"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4"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4" s="33" t="str">
        <f ca="1">IF(PaymentSchedule3[[#This Row],[Payment Number]]&lt;&gt;"",PaymentSchedule3[[#This Row],[Total
Payment]]-PaymentSchedule3[[#This Row],[Interest]],"")</f>
        <v/>
      </c>
      <c r="I154" s="35" t="str">
        <f ca="1">IF(PaymentSchedule3[[#This Row],[Payment Number]]&lt;&gt;"",PaymentSchedule3[[#This Row],[Beginning
Balance]]*(InterestRate/PaymentsPerYear),"")</f>
        <v/>
      </c>
      <c r="J154" s="33" t="str">
        <f ca="1">IF(PaymentSchedule3[[#This Row],[Payment Number]]&lt;&gt;"",IF(PaymentSchedule3[[#This Row],[Scheduled Payment]]+PaymentSchedule3[[#This Row],[Extra
Payment]]&lt;=PaymentSchedule3[[#This Row],[Beginning
Balance]],PaymentSchedule3[[#This Row],[Beginning
Balance]]-PaymentSchedule3[[#This Row],[Principal]],0),"")</f>
        <v/>
      </c>
      <c r="K154" s="35" t="str">
        <f ca="1">IF(PaymentSchedule3[[#This Row],[Payment Number]]&lt;&gt;"",SUM(INDEX(PaymentSchedule3[Interest],1,1):PaymentSchedule3[[#This Row],[Interest]]),"")</f>
        <v/>
      </c>
    </row>
    <row r="155" spans="2:11" ht="24" customHeight="1">
      <c r="B155" s="31" t="str">
        <f ca="1">IF(LoanIsGood,IF(ROW()-ROW(PaymentSchedule3[[#Headers],[Payment Number]])&gt;ScheduledNumberOfPayments,"",ROW()-ROW(PaymentSchedule3[[#Headers],[Payment Number]])),"")</f>
        <v/>
      </c>
      <c r="C155" s="32" t="str">
        <f ca="1">IF(PaymentSchedule3[[#This Row],[Payment Number]]&lt;&gt;"",EOMONTH(LoanStartDate,ROW(PaymentSchedule3[[#This Row],[Payment Number]])-ROW(PaymentSchedule3[[#Headers],[Payment Number]])-2)+DAY(LoanStartDate),"")</f>
        <v/>
      </c>
      <c r="D155" s="33" t="str">
        <f ca="1">IF(PaymentSchedule3[[#This Row],[Payment Number]]&lt;&gt;"",IF(ROW()-ROW(PaymentSchedule3[[#Headers],[Beginning
Balance]])=1,LoanAmount,INDEX(PaymentSchedule3[Ending
Balance],ROW()-ROW(PaymentSchedule3[[#Headers],[Beginning
Balance]])-1)),"")</f>
        <v/>
      </c>
      <c r="E155" s="34" t="str">
        <f ca="1">IF(PaymentSchedule3[[#This Row],[Payment Number]]&lt;&gt;"",ScheduledPayment,"")</f>
        <v/>
      </c>
      <c r="F155"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5"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5" s="33" t="str">
        <f ca="1">IF(PaymentSchedule3[[#This Row],[Payment Number]]&lt;&gt;"",PaymentSchedule3[[#This Row],[Total
Payment]]-PaymentSchedule3[[#This Row],[Interest]],"")</f>
        <v/>
      </c>
      <c r="I155" s="35" t="str">
        <f ca="1">IF(PaymentSchedule3[[#This Row],[Payment Number]]&lt;&gt;"",PaymentSchedule3[[#This Row],[Beginning
Balance]]*(InterestRate/PaymentsPerYear),"")</f>
        <v/>
      </c>
      <c r="J155" s="33" t="str">
        <f ca="1">IF(PaymentSchedule3[[#This Row],[Payment Number]]&lt;&gt;"",IF(PaymentSchedule3[[#This Row],[Scheduled Payment]]+PaymentSchedule3[[#This Row],[Extra
Payment]]&lt;=PaymentSchedule3[[#This Row],[Beginning
Balance]],PaymentSchedule3[[#This Row],[Beginning
Balance]]-PaymentSchedule3[[#This Row],[Principal]],0),"")</f>
        <v/>
      </c>
      <c r="K155" s="35" t="str">
        <f ca="1">IF(PaymentSchedule3[[#This Row],[Payment Number]]&lt;&gt;"",SUM(INDEX(PaymentSchedule3[Interest],1,1):PaymentSchedule3[[#This Row],[Interest]]),"")</f>
        <v/>
      </c>
    </row>
    <row r="156" spans="2:11" ht="24" customHeight="1">
      <c r="B156" s="31" t="str">
        <f ca="1">IF(LoanIsGood,IF(ROW()-ROW(PaymentSchedule3[[#Headers],[Payment Number]])&gt;ScheduledNumberOfPayments,"",ROW()-ROW(PaymentSchedule3[[#Headers],[Payment Number]])),"")</f>
        <v/>
      </c>
      <c r="C156" s="32" t="str">
        <f ca="1">IF(PaymentSchedule3[[#This Row],[Payment Number]]&lt;&gt;"",EOMONTH(LoanStartDate,ROW(PaymentSchedule3[[#This Row],[Payment Number]])-ROW(PaymentSchedule3[[#Headers],[Payment Number]])-2)+DAY(LoanStartDate),"")</f>
        <v/>
      </c>
      <c r="D156" s="33" t="str">
        <f ca="1">IF(PaymentSchedule3[[#This Row],[Payment Number]]&lt;&gt;"",IF(ROW()-ROW(PaymentSchedule3[[#Headers],[Beginning
Balance]])=1,LoanAmount,INDEX(PaymentSchedule3[Ending
Balance],ROW()-ROW(PaymentSchedule3[[#Headers],[Beginning
Balance]])-1)),"")</f>
        <v/>
      </c>
      <c r="E156" s="34" t="str">
        <f ca="1">IF(PaymentSchedule3[[#This Row],[Payment Number]]&lt;&gt;"",ScheduledPayment,"")</f>
        <v/>
      </c>
      <c r="F156"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6"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6" s="33" t="str">
        <f ca="1">IF(PaymentSchedule3[[#This Row],[Payment Number]]&lt;&gt;"",PaymentSchedule3[[#This Row],[Total
Payment]]-PaymentSchedule3[[#This Row],[Interest]],"")</f>
        <v/>
      </c>
      <c r="I156" s="35" t="str">
        <f ca="1">IF(PaymentSchedule3[[#This Row],[Payment Number]]&lt;&gt;"",PaymentSchedule3[[#This Row],[Beginning
Balance]]*(InterestRate/PaymentsPerYear),"")</f>
        <v/>
      </c>
      <c r="J156" s="33" t="str">
        <f ca="1">IF(PaymentSchedule3[[#This Row],[Payment Number]]&lt;&gt;"",IF(PaymentSchedule3[[#This Row],[Scheduled Payment]]+PaymentSchedule3[[#This Row],[Extra
Payment]]&lt;=PaymentSchedule3[[#This Row],[Beginning
Balance]],PaymentSchedule3[[#This Row],[Beginning
Balance]]-PaymentSchedule3[[#This Row],[Principal]],0),"")</f>
        <v/>
      </c>
      <c r="K156" s="35" t="str">
        <f ca="1">IF(PaymentSchedule3[[#This Row],[Payment Number]]&lt;&gt;"",SUM(INDEX(PaymentSchedule3[Interest],1,1):PaymentSchedule3[[#This Row],[Interest]]),"")</f>
        <v/>
      </c>
    </row>
    <row r="157" spans="2:11" ht="24" customHeight="1">
      <c r="B157" s="31" t="str">
        <f ca="1">IF(LoanIsGood,IF(ROW()-ROW(PaymentSchedule3[[#Headers],[Payment Number]])&gt;ScheduledNumberOfPayments,"",ROW()-ROW(PaymentSchedule3[[#Headers],[Payment Number]])),"")</f>
        <v/>
      </c>
      <c r="C157" s="32" t="str">
        <f ca="1">IF(PaymentSchedule3[[#This Row],[Payment Number]]&lt;&gt;"",EOMONTH(LoanStartDate,ROW(PaymentSchedule3[[#This Row],[Payment Number]])-ROW(PaymentSchedule3[[#Headers],[Payment Number]])-2)+DAY(LoanStartDate),"")</f>
        <v/>
      </c>
      <c r="D157" s="33" t="str">
        <f ca="1">IF(PaymentSchedule3[[#This Row],[Payment Number]]&lt;&gt;"",IF(ROW()-ROW(PaymentSchedule3[[#Headers],[Beginning
Balance]])=1,LoanAmount,INDEX(PaymentSchedule3[Ending
Balance],ROW()-ROW(PaymentSchedule3[[#Headers],[Beginning
Balance]])-1)),"")</f>
        <v/>
      </c>
      <c r="E157" s="34" t="str">
        <f ca="1">IF(PaymentSchedule3[[#This Row],[Payment Number]]&lt;&gt;"",ScheduledPayment,"")</f>
        <v/>
      </c>
      <c r="F157"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7"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7" s="33" t="str">
        <f ca="1">IF(PaymentSchedule3[[#This Row],[Payment Number]]&lt;&gt;"",PaymentSchedule3[[#This Row],[Total
Payment]]-PaymentSchedule3[[#This Row],[Interest]],"")</f>
        <v/>
      </c>
      <c r="I157" s="35" t="str">
        <f ca="1">IF(PaymentSchedule3[[#This Row],[Payment Number]]&lt;&gt;"",PaymentSchedule3[[#This Row],[Beginning
Balance]]*(InterestRate/PaymentsPerYear),"")</f>
        <v/>
      </c>
      <c r="J157" s="33" t="str">
        <f ca="1">IF(PaymentSchedule3[[#This Row],[Payment Number]]&lt;&gt;"",IF(PaymentSchedule3[[#This Row],[Scheduled Payment]]+PaymentSchedule3[[#This Row],[Extra
Payment]]&lt;=PaymentSchedule3[[#This Row],[Beginning
Balance]],PaymentSchedule3[[#This Row],[Beginning
Balance]]-PaymentSchedule3[[#This Row],[Principal]],0),"")</f>
        <v/>
      </c>
      <c r="K157" s="35" t="str">
        <f ca="1">IF(PaymentSchedule3[[#This Row],[Payment Number]]&lt;&gt;"",SUM(INDEX(PaymentSchedule3[Interest],1,1):PaymentSchedule3[[#This Row],[Interest]]),"")</f>
        <v/>
      </c>
    </row>
    <row r="158" spans="2:11" ht="24" customHeight="1">
      <c r="B158" s="31" t="str">
        <f ca="1">IF(LoanIsGood,IF(ROW()-ROW(PaymentSchedule3[[#Headers],[Payment Number]])&gt;ScheduledNumberOfPayments,"",ROW()-ROW(PaymentSchedule3[[#Headers],[Payment Number]])),"")</f>
        <v/>
      </c>
      <c r="C158" s="32" t="str">
        <f ca="1">IF(PaymentSchedule3[[#This Row],[Payment Number]]&lt;&gt;"",EOMONTH(LoanStartDate,ROW(PaymentSchedule3[[#This Row],[Payment Number]])-ROW(PaymentSchedule3[[#Headers],[Payment Number]])-2)+DAY(LoanStartDate),"")</f>
        <v/>
      </c>
      <c r="D158" s="33" t="str">
        <f ca="1">IF(PaymentSchedule3[[#This Row],[Payment Number]]&lt;&gt;"",IF(ROW()-ROW(PaymentSchedule3[[#Headers],[Beginning
Balance]])=1,LoanAmount,INDEX(PaymentSchedule3[Ending
Balance],ROW()-ROW(PaymentSchedule3[[#Headers],[Beginning
Balance]])-1)),"")</f>
        <v/>
      </c>
      <c r="E158" s="34" t="str">
        <f ca="1">IF(PaymentSchedule3[[#This Row],[Payment Number]]&lt;&gt;"",ScheduledPayment,"")</f>
        <v/>
      </c>
      <c r="F158"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8"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8" s="33" t="str">
        <f ca="1">IF(PaymentSchedule3[[#This Row],[Payment Number]]&lt;&gt;"",PaymentSchedule3[[#This Row],[Total
Payment]]-PaymentSchedule3[[#This Row],[Interest]],"")</f>
        <v/>
      </c>
      <c r="I158" s="35" t="str">
        <f ca="1">IF(PaymentSchedule3[[#This Row],[Payment Number]]&lt;&gt;"",PaymentSchedule3[[#This Row],[Beginning
Balance]]*(InterestRate/PaymentsPerYear),"")</f>
        <v/>
      </c>
      <c r="J158" s="33" t="str">
        <f ca="1">IF(PaymentSchedule3[[#This Row],[Payment Number]]&lt;&gt;"",IF(PaymentSchedule3[[#This Row],[Scheduled Payment]]+PaymentSchedule3[[#This Row],[Extra
Payment]]&lt;=PaymentSchedule3[[#This Row],[Beginning
Balance]],PaymentSchedule3[[#This Row],[Beginning
Balance]]-PaymentSchedule3[[#This Row],[Principal]],0),"")</f>
        <v/>
      </c>
      <c r="K158" s="35" t="str">
        <f ca="1">IF(PaymentSchedule3[[#This Row],[Payment Number]]&lt;&gt;"",SUM(INDEX(PaymentSchedule3[Interest],1,1):PaymentSchedule3[[#This Row],[Interest]]),"")</f>
        <v/>
      </c>
    </row>
    <row r="159" spans="2:11" ht="24" customHeight="1">
      <c r="B159" s="31" t="str">
        <f ca="1">IF(LoanIsGood,IF(ROW()-ROW(PaymentSchedule3[[#Headers],[Payment Number]])&gt;ScheduledNumberOfPayments,"",ROW()-ROW(PaymentSchedule3[[#Headers],[Payment Number]])),"")</f>
        <v/>
      </c>
      <c r="C159" s="32" t="str">
        <f ca="1">IF(PaymentSchedule3[[#This Row],[Payment Number]]&lt;&gt;"",EOMONTH(LoanStartDate,ROW(PaymentSchedule3[[#This Row],[Payment Number]])-ROW(PaymentSchedule3[[#Headers],[Payment Number]])-2)+DAY(LoanStartDate),"")</f>
        <v/>
      </c>
      <c r="D159" s="33" t="str">
        <f ca="1">IF(PaymentSchedule3[[#This Row],[Payment Number]]&lt;&gt;"",IF(ROW()-ROW(PaymentSchedule3[[#Headers],[Beginning
Balance]])=1,LoanAmount,INDEX(PaymentSchedule3[Ending
Balance],ROW()-ROW(PaymentSchedule3[[#Headers],[Beginning
Balance]])-1)),"")</f>
        <v/>
      </c>
      <c r="E159" s="34" t="str">
        <f ca="1">IF(PaymentSchedule3[[#This Row],[Payment Number]]&lt;&gt;"",ScheduledPayment,"")</f>
        <v/>
      </c>
      <c r="F159"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9"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9" s="33" t="str">
        <f ca="1">IF(PaymentSchedule3[[#This Row],[Payment Number]]&lt;&gt;"",PaymentSchedule3[[#This Row],[Total
Payment]]-PaymentSchedule3[[#This Row],[Interest]],"")</f>
        <v/>
      </c>
      <c r="I159" s="35" t="str">
        <f ca="1">IF(PaymentSchedule3[[#This Row],[Payment Number]]&lt;&gt;"",PaymentSchedule3[[#This Row],[Beginning
Balance]]*(InterestRate/PaymentsPerYear),"")</f>
        <v/>
      </c>
      <c r="J159" s="33" t="str">
        <f ca="1">IF(PaymentSchedule3[[#This Row],[Payment Number]]&lt;&gt;"",IF(PaymentSchedule3[[#This Row],[Scheduled Payment]]+PaymentSchedule3[[#This Row],[Extra
Payment]]&lt;=PaymentSchedule3[[#This Row],[Beginning
Balance]],PaymentSchedule3[[#This Row],[Beginning
Balance]]-PaymentSchedule3[[#This Row],[Principal]],0),"")</f>
        <v/>
      </c>
      <c r="K159" s="35" t="str">
        <f ca="1">IF(PaymentSchedule3[[#This Row],[Payment Number]]&lt;&gt;"",SUM(INDEX(PaymentSchedule3[Interest],1,1):PaymentSchedule3[[#This Row],[Interest]]),"")</f>
        <v/>
      </c>
    </row>
    <row r="160" spans="2:11" ht="24" customHeight="1">
      <c r="B160" s="31" t="str">
        <f ca="1">IF(LoanIsGood,IF(ROW()-ROW(PaymentSchedule3[[#Headers],[Payment Number]])&gt;ScheduledNumberOfPayments,"",ROW()-ROW(PaymentSchedule3[[#Headers],[Payment Number]])),"")</f>
        <v/>
      </c>
      <c r="C160" s="32" t="str">
        <f ca="1">IF(PaymentSchedule3[[#This Row],[Payment Number]]&lt;&gt;"",EOMONTH(LoanStartDate,ROW(PaymentSchedule3[[#This Row],[Payment Number]])-ROW(PaymentSchedule3[[#Headers],[Payment Number]])-2)+DAY(LoanStartDate),"")</f>
        <v/>
      </c>
      <c r="D160" s="33" t="str">
        <f ca="1">IF(PaymentSchedule3[[#This Row],[Payment Number]]&lt;&gt;"",IF(ROW()-ROW(PaymentSchedule3[[#Headers],[Beginning
Balance]])=1,LoanAmount,INDEX(PaymentSchedule3[Ending
Balance],ROW()-ROW(PaymentSchedule3[[#Headers],[Beginning
Balance]])-1)),"")</f>
        <v/>
      </c>
      <c r="E160" s="34" t="str">
        <f ca="1">IF(PaymentSchedule3[[#This Row],[Payment Number]]&lt;&gt;"",ScheduledPayment,"")</f>
        <v/>
      </c>
      <c r="F160"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0"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0" s="33" t="str">
        <f ca="1">IF(PaymentSchedule3[[#This Row],[Payment Number]]&lt;&gt;"",PaymentSchedule3[[#This Row],[Total
Payment]]-PaymentSchedule3[[#This Row],[Interest]],"")</f>
        <v/>
      </c>
      <c r="I160" s="35" t="str">
        <f ca="1">IF(PaymentSchedule3[[#This Row],[Payment Number]]&lt;&gt;"",PaymentSchedule3[[#This Row],[Beginning
Balance]]*(InterestRate/PaymentsPerYear),"")</f>
        <v/>
      </c>
      <c r="J160" s="33" t="str">
        <f ca="1">IF(PaymentSchedule3[[#This Row],[Payment Number]]&lt;&gt;"",IF(PaymentSchedule3[[#This Row],[Scheduled Payment]]+PaymentSchedule3[[#This Row],[Extra
Payment]]&lt;=PaymentSchedule3[[#This Row],[Beginning
Balance]],PaymentSchedule3[[#This Row],[Beginning
Balance]]-PaymentSchedule3[[#This Row],[Principal]],0),"")</f>
        <v/>
      </c>
      <c r="K160" s="35" t="str">
        <f ca="1">IF(PaymentSchedule3[[#This Row],[Payment Number]]&lt;&gt;"",SUM(INDEX(PaymentSchedule3[Interest],1,1):PaymentSchedule3[[#This Row],[Interest]]),"")</f>
        <v/>
      </c>
    </row>
    <row r="161" spans="2:11" ht="24" customHeight="1">
      <c r="B161" s="31" t="str">
        <f ca="1">IF(LoanIsGood,IF(ROW()-ROW(PaymentSchedule3[[#Headers],[Payment Number]])&gt;ScheduledNumberOfPayments,"",ROW()-ROW(PaymentSchedule3[[#Headers],[Payment Number]])),"")</f>
        <v/>
      </c>
      <c r="C161" s="32" t="str">
        <f ca="1">IF(PaymentSchedule3[[#This Row],[Payment Number]]&lt;&gt;"",EOMONTH(LoanStartDate,ROW(PaymentSchedule3[[#This Row],[Payment Number]])-ROW(PaymentSchedule3[[#Headers],[Payment Number]])-2)+DAY(LoanStartDate),"")</f>
        <v/>
      </c>
      <c r="D161" s="33" t="str">
        <f ca="1">IF(PaymentSchedule3[[#This Row],[Payment Number]]&lt;&gt;"",IF(ROW()-ROW(PaymentSchedule3[[#Headers],[Beginning
Balance]])=1,LoanAmount,INDEX(PaymentSchedule3[Ending
Balance],ROW()-ROW(PaymentSchedule3[[#Headers],[Beginning
Balance]])-1)),"")</f>
        <v/>
      </c>
      <c r="E161" s="34" t="str">
        <f ca="1">IF(PaymentSchedule3[[#This Row],[Payment Number]]&lt;&gt;"",ScheduledPayment,"")</f>
        <v/>
      </c>
      <c r="F161"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1"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1" s="33" t="str">
        <f ca="1">IF(PaymentSchedule3[[#This Row],[Payment Number]]&lt;&gt;"",PaymentSchedule3[[#This Row],[Total
Payment]]-PaymentSchedule3[[#This Row],[Interest]],"")</f>
        <v/>
      </c>
      <c r="I161" s="35" t="str">
        <f ca="1">IF(PaymentSchedule3[[#This Row],[Payment Number]]&lt;&gt;"",PaymentSchedule3[[#This Row],[Beginning
Balance]]*(InterestRate/PaymentsPerYear),"")</f>
        <v/>
      </c>
      <c r="J161" s="33" t="str">
        <f ca="1">IF(PaymentSchedule3[[#This Row],[Payment Number]]&lt;&gt;"",IF(PaymentSchedule3[[#This Row],[Scheduled Payment]]+PaymentSchedule3[[#This Row],[Extra
Payment]]&lt;=PaymentSchedule3[[#This Row],[Beginning
Balance]],PaymentSchedule3[[#This Row],[Beginning
Balance]]-PaymentSchedule3[[#This Row],[Principal]],0),"")</f>
        <v/>
      </c>
      <c r="K161" s="35" t="str">
        <f ca="1">IF(PaymentSchedule3[[#This Row],[Payment Number]]&lt;&gt;"",SUM(INDEX(PaymentSchedule3[Interest],1,1):PaymentSchedule3[[#This Row],[Interest]]),"")</f>
        <v/>
      </c>
    </row>
    <row r="162" spans="2:11" ht="24" customHeight="1">
      <c r="B162" s="31" t="str">
        <f ca="1">IF(LoanIsGood,IF(ROW()-ROW(PaymentSchedule3[[#Headers],[Payment Number]])&gt;ScheduledNumberOfPayments,"",ROW()-ROW(PaymentSchedule3[[#Headers],[Payment Number]])),"")</f>
        <v/>
      </c>
      <c r="C162" s="32" t="str">
        <f ca="1">IF(PaymentSchedule3[[#This Row],[Payment Number]]&lt;&gt;"",EOMONTH(LoanStartDate,ROW(PaymentSchedule3[[#This Row],[Payment Number]])-ROW(PaymentSchedule3[[#Headers],[Payment Number]])-2)+DAY(LoanStartDate),"")</f>
        <v/>
      </c>
      <c r="D162" s="33" t="str">
        <f ca="1">IF(PaymentSchedule3[[#This Row],[Payment Number]]&lt;&gt;"",IF(ROW()-ROW(PaymentSchedule3[[#Headers],[Beginning
Balance]])=1,LoanAmount,INDEX(PaymentSchedule3[Ending
Balance],ROW()-ROW(PaymentSchedule3[[#Headers],[Beginning
Balance]])-1)),"")</f>
        <v/>
      </c>
      <c r="E162" s="34" t="str">
        <f ca="1">IF(PaymentSchedule3[[#This Row],[Payment Number]]&lt;&gt;"",ScheduledPayment,"")</f>
        <v/>
      </c>
      <c r="F162"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2"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2" s="33" t="str">
        <f ca="1">IF(PaymentSchedule3[[#This Row],[Payment Number]]&lt;&gt;"",PaymentSchedule3[[#This Row],[Total
Payment]]-PaymentSchedule3[[#This Row],[Interest]],"")</f>
        <v/>
      </c>
      <c r="I162" s="35" t="str">
        <f ca="1">IF(PaymentSchedule3[[#This Row],[Payment Number]]&lt;&gt;"",PaymentSchedule3[[#This Row],[Beginning
Balance]]*(InterestRate/PaymentsPerYear),"")</f>
        <v/>
      </c>
      <c r="J162" s="33" t="str">
        <f ca="1">IF(PaymentSchedule3[[#This Row],[Payment Number]]&lt;&gt;"",IF(PaymentSchedule3[[#This Row],[Scheduled Payment]]+PaymentSchedule3[[#This Row],[Extra
Payment]]&lt;=PaymentSchedule3[[#This Row],[Beginning
Balance]],PaymentSchedule3[[#This Row],[Beginning
Balance]]-PaymentSchedule3[[#This Row],[Principal]],0),"")</f>
        <v/>
      </c>
      <c r="K162" s="35" t="str">
        <f ca="1">IF(PaymentSchedule3[[#This Row],[Payment Number]]&lt;&gt;"",SUM(INDEX(PaymentSchedule3[Interest],1,1):PaymentSchedule3[[#This Row],[Interest]]),"")</f>
        <v/>
      </c>
    </row>
    <row r="163" spans="2:11" ht="24" customHeight="1">
      <c r="B163" s="31" t="str">
        <f ca="1">IF(LoanIsGood,IF(ROW()-ROW(PaymentSchedule3[[#Headers],[Payment Number]])&gt;ScheduledNumberOfPayments,"",ROW()-ROW(PaymentSchedule3[[#Headers],[Payment Number]])),"")</f>
        <v/>
      </c>
      <c r="C163" s="32" t="str">
        <f ca="1">IF(PaymentSchedule3[[#This Row],[Payment Number]]&lt;&gt;"",EOMONTH(LoanStartDate,ROW(PaymentSchedule3[[#This Row],[Payment Number]])-ROW(PaymentSchedule3[[#Headers],[Payment Number]])-2)+DAY(LoanStartDate),"")</f>
        <v/>
      </c>
      <c r="D163" s="33" t="str">
        <f ca="1">IF(PaymentSchedule3[[#This Row],[Payment Number]]&lt;&gt;"",IF(ROW()-ROW(PaymentSchedule3[[#Headers],[Beginning
Balance]])=1,LoanAmount,INDEX(PaymentSchedule3[Ending
Balance],ROW()-ROW(PaymentSchedule3[[#Headers],[Beginning
Balance]])-1)),"")</f>
        <v/>
      </c>
      <c r="E163" s="34" t="str">
        <f ca="1">IF(PaymentSchedule3[[#This Row],[Payment Number]]&lt;&gt;"",ScheduledPayment,"")</f>
        <v/>
      </c>
      <c r="F163"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3"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3" s="33" t="str">
        <f ca="1">IF(PaymentSchedule3[[#This Row],[Payment Number]]&lt;&gt;"",PaymentSchedule3[[#This Row],[Total
Payment]]-PaymentSchedule3[[#This Row],[Interest]],"")</f>
        <v/>
      </c>
      <c r="I163" s="35" t="str">
        <f ca="1">IF(PaymentSchedule3[[#This Row],[Payment Number]]&lt;&gt;"",PaymentSchedule3[[#This Row],[Beginning
Balance]]*(InterestRate/PaymentsPerYear),"")</f>
        <v/>
      </c>
      <c r="J163" s="33" t="str">
        <f ca="1">IF(PaymentSchedule3[[#This Row],[Payment Number]]&lt;&gt;"",IF(PaymentSchedule3[[#This Row],[Scheduled Payment]]+PaymentSchedule3[[#This Row],[Extra
Payment]]&lt;=PaymentSchedule3[[#This Row],[Beginning
Balance]],PaymentSchedule3[[#This Row],[Beginning
Balance]]-PaymentSchedule3[[#This Row],[Principal]],0),"")</f>
        <v/>
      </c>
      <c r="K163" s="35" t="str">
        <f ca="1">IF(PaymentSchedule3[[#This Row],[Payment Number]]&lt;&gt;"",SUM(INDEX(PaymentSchedule3[Interest],1,1):PaymentSchedule3[[#This Row],[Interest]]),"")</f>
        <v/>
      </c>
    </row>
    <row r="164" spans="2:11" ht="24" customHeight="1">
      <c r="B164" s="31" t="str">
        <f ca="1">IF(LoanIsGood,IF(ROW()-ROW(PaymentSchedule3[[#Headers],[Payment Number]])&gt;ScheduledNumberOfPayments,"",ROW()-ROW(PaymentSchedule3[[#Headers],[Payment Number]])),"")</f>
        <v/>
      </c>
      <c r="C164" s="32" t="str">
        <f ca="1">IF(PaymentSchedule3[[#This Row],[Payment Number]]&lt;&gt;"",EOMONTH(LoanStartDate,ROW(PaymentSchedule3[[#This Row],[Payment Number]])-ROW(PaymentSchedule3[[#Headers],[Payment Number]])-2)+DAY(LoanStartDate),"")</f>
        <v/>
      </c>
      <c r="D164" s="33" t="str">
        <f ca="1">IF(PaymentSchedule3[[#This Row],[Payment Number]]&lt;&gt;"",IF(ROW()-ROW(PaymentSchedule3[[#Headers],[Beginning
Balance]])=1,LoanAmount,INDEX(PaymentSchedule3[Ending
Balance],ROW()-ROW(PaymentSchedule3[[#Headers],[Beginning
Balance]])-1)),"")</f>
        <v/>
      </c>
      <c r="E164" s="34" t="str">
        <f ca="1">IF(PaymentSchedule3[[#This Row],[Payment Number]]&lt;&gt;"",ScheduledPayment,"")</f>
        <v/>
      </c>
      <c r="F164"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4"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4" s="33" t="str">
        <f ca="1">IF(PaymentSchedule3[[#This Row],[Payment Number]]&lt;&gt;"",PaymentSchedule3[[#This Row],[Total
Payment]]-PaymentSchedule3[[#This Row],[Interest]],"")</f>
        <v/>
      </c>
      <c r="I164" s="35" t="str">
        <f ca="1">IF(PaymentSchedule3[[#This Row],[Payment Number]]&lt;&gt;"",PaymentSchedule3[[#This Row],[Beginning
Balance]]*(InterestRate/PaymentsPerYear),"")</f>
        <v/>
      </c>
      <c r="J164" s="33" t="str">
        <f ca="1">IF(PaymentSchedule3[[#This Row],[Payment Number]]&lt;&gt;"",IF(PaymentSchedule3[[#This Row],[Scheduled Payment]]+PaymentSchedule3[[#This Row],[Extra
Payment]]&lt;=PaymentSchedule3[[#This Row],[Beginning
Balance]],PaymentSchedule3[[#This Row],[Beginning
Balance]]-PaymentSchedule3[[#This Row],[Principal]],0),"")</f>
        <v/>
      </c>
      <c r="K164" s="35" t="str">
        <f ca="1">IF(PaymentSchedule3[[#This Row],[Payment Number]]&lt;&gt;"",SUM(INDEX(PaymentSchedule3[Interest],1,1):PaymentSchedule3[[#This Row],[Interest]]),"")</f>
        <v/>
      </c>
    </row>
    <row r="165" spans="2:11" ht="24" customHeight="1">
      <c r="B165" s="31" t="str">
        <f ca="1">IF(LoanIsGood,IF(ROW()-ROW(PaymentSchedule3[[#Headers],[Payment Number]])&gt;ScheduledNumberOfPayments,"",ROW()-ROW(PaymentSchedule3[[#Headers],[Payment Number]])),"")</f>
        <v/>
      </c>
      <c r="C165" s="32" t="str">
        <f ca="1">IF(PaymentSchedule3[[#This Row],[Payment Number]]&lt;&gt;"",EOMONTH(LoanStartDate,ROW(PaymentSchedule3[[#This Row],[Payment Number]])-ROW(PaymentSchedule3[[#Headers],[Payment Number]])-2)+DAY(LoanStartDate),"")</f>
        <v/>
      </c>
      <c r="D165" s="33" t="str">
        <f ca="1">IF(PaymentSchedule3[[#This Row],[Payment Number]]&lt;&gt;"",IF(ROW()-ROW(PaymentSchedule3[[#Headers],[Beginning
Balance]])=1,LoanAmount,INDEX(PaymentSchedule3[Ending
Balance],ROW()-ROW(PaymentSchedule3[[#Headers],[Beginning
Balance]])-1)),"")</f>
        <v/>
      </c>
      <c r="E165" s="34" t="str">
        <f ca="1">IF(PaymentSchedule3[[#This Row],[Payment Number]]&lt;&gt;"",ScheduledPayment,"")</f>
        <v/>
      </c>
      <c r="F165"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5"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5" s="33" t="str">
        <f ca="1">IF(PaymentSchedule3[[#This Row],[Payment Number]]&lt;&gt;"",PaymentSchedule3[[#This Row],[Total
Payment]]-PaymentSchedule3[[#This Row],[Interest]],"")</f>
        <v/>
      </c>
      <c r="I165" s="35" t="str">
        <f ca="1">IF(PaymentSchedule3[[#This Row],[Payment Number]]&lt;&gt;"",PaymentSchedule3[[#This Row],[Beginning
Balance]]*(InterestRate/PaymentsPerYear),"")</f>
        <v/>
      </c>
      <c r="J165" s="33" t="str">
        <f ca="1">IF(PaymentSchedule3[[#This Row],[Payment Number]]&lt;&gt;"",IF(PaymentSchedule3[[#This Row],[Scheduled Payment]]+PaymentSchedule3[[#This Row],[Extra
Payment]]&lt;=PaymentSchedule3[[#This Row],[Beginning
Balance]],PaymentSchedule3[[#This Row],[Beginning
Balance]]-PaymentSchedule3[[#This Row],[Principal]],0),"")</f>
        <v/>
      </c>
      <c r="K165" s="35" t="str">
        <f ca="1">IF(PaymentSchedule3[[#This Row],[Payment Number]]&lt;&gt;"",SUM(INDEX(PaymentSchedule3[Interest],1,1):PaymentSchedule3[[#This Row],[Interest]]),"")</f>
        <v/>
      </c>
    </row>
    <row r="166" spans="2:11" ht="24" customHeight="1">
      <c r="B166" s="31" t="str">
        <f ca="1">IF(LoanIsGood,IF(ROW()-ROW(PaymentSchedule3[[#Headers],[Payment Number]])&gt;ScheduledNumberOfPayments,"",ROW()-ROW(PaymentSchedule3[[#Headers],[Payment Number]])),"")</f>
        <v/>
      </c>
      <c r="C166" s="32" t="str">
        <f ca="1">IF(PaymentSchedule3[[#This Row],[Payment Number]]&lt;&gt;"",EOMONTH(LoanStartDate,ROW(PaymentSchedule3[[#This Row],[Payment Number]])-ROW(PaymentSchedule3[[#Headers],[Payment Number]])-2)+DAY(LoanStartDate),"")</f>
        <v/>
      </c>
      <c r="D166" s="33" t="str">
        <f ca="1">IF(PaymentSchedule3[[#This Row],[Payment Number]]&lt;&gt;"",IF(ROW()-ROW(PaymentSchedule3[[#Headers],[Beginning
Balance]])=1,LoanAmount,INDEX(PaymentSchedule3[Ending
Balance],ROW()-ROW(PaymentSchedule3[[#Headers],[Beginning
Balance]])-1)),"")</f>
        <v/>
      </c>
      <c r="E166" s="34" t="str">
        <f ca="1">IF(PaymentSchedule3[[#This Row],[Payment Number]]&lt;&gt;"",ScheduledPayment,"")</f>
        <v/>
      </c>
      <c r="F166"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6"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6" s="33" t="str">
        <f ca="1">IF(PaymentSchedule3[[#This Row],[Payment Number]]&lt;&gt;"",PaymentSchedule3[[#This Row],[Total
Payment]]-PaymentSchedule3[[#This Row],[Interest]],"")</f>
        <v/>
      </c>
      <c r="I166" s="35" t="str">
        <f ca="1">IF(PaymentSchedule3[[#This Row],[Payment Number]]&lt;&gt;"",PaymentSchedule3[[#This Row],[Beginning
Balance]]*(InterestRate/PaymentsPerYear),"")</f>
        <v/>
      </c>
      <c r="J166" s="33" t="str">
        <f ca="1">IF(PaymentSchedule3[[#This Row],[Payment Number]]&lt;&gt;"",IF(PaymentSchedule3[[#This Row],[Scheduled Payment]]+PaymentSchedule3[[#This Row],[Extra
Payment]]&lt;=PaymentSchedule3[[#This Row],[Beginning
Balance]],PaymentSchedule3[[#This Row],[Beginning
Balance]]-PaymentSchedule3[[#This Row],[Principal]],0),"")</f>
        <v/>
      </c>
      <c r="K166" s="35" t="str">
        <f ca="1">IF(PaymentSchedule3[[#This Row],[Payment Number]]&lt;&gt;"",SUM(INDEX(PaymentSchedule3[Interest],1,1):PaymentSchedule3[[#This Row],[Interest]]),"")</f>
        <v/>
      </c>
    </row>
    <row r="167" spans="2:11" ht="24" customHeight="1">
      <c r="B167" s="31" t="str">
        <f ca="1">IF(LoanIsGood,IF(ROW()-ROW(PaymentSchedule3[[#Headers],[Payment Number]])&gt;ScheduledNumberOfPayments,"",ROW()-ROW(PaymentSchedule3[[#Headers],[Payment Number]])),"")</f>
        <v/>
      </c>
      <c r="C167" s="32" t="str">
        <f ca="1">IF(PaymentSchedule3[[#This Row],[Payment Number]]&lt;&gt;"",EOMONTH(LoanStartDate,ROW(PaymentSchedule3[[#This Row],[Payment Number]])-ROW(PaymentSchedule3[[#Headers],[Payment Number]])-2)+DAY(LoanStartDate),"")</f>
        <v/>
      </c>
      <c r="D167" s="33" t="str">
        <f ca="1">IF(PaymentSchedule3[[#This Row],[Payment Number]]&lt;&gt;"",IF(ROW()-ROW(PaymentSchedule3[[#Headers],[Beginning
Balance]])=1,LoanAmount,INDEX(PaymentSchedule3[Ending
Balance],ROW()-ROW(PaymentSchedule3[[#Headers],[Beginning
Balance]])-1)),"")</f>
        <v/>
      </c>
      <c r="E167" s="34" t="str">
        <f ca="1">IF(PaymentSchedule3[[#This Row],[Payment Number]]&lt;&gt;"",ScheduledPayment,"")</f>
        <v/>
      </c>
      <c r="F167"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7"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7" s="33" t="str">
        <f ca="1">IF(PaymentSchedule3[[#This Row],[Payment Number]]&lt;&gt;"",PaymentSchedule3[[#This Row],[Total
Payment]]-PaymentSchedule3[[#This Row],[Interest]],"")</f>
        <v/>
      </c>
      <c r="I167" s="35" t="str">
        <f ca="1">IF(PaymentSchedule3[[#This Row],[Payment Number]]&lt;&gt;"",PaymentSchedule3[[#This Row],[Beginning
Balance]]*(InterestRate/PaymentsPerYear),"")</f>
        <v/>
      </c>
      <c r="J167" s="33" t="str">
        <f ca="1">IF(PaymentSchedule3[[#This Row],[Payment Number]]&lt;&gt;"",IF(PaymentSchedule3[[#This Row],[Scheduled Payment]]+PaymentSchedule3[[#This Row],[Extra
Payment]]&lt;=PaymentSchedule3[[#This Row],[Beginning
Balance]],PaymentSchedule3[[#This Row],[Beginning
Balance]]-PaymentSchedule3[[#This Row],[Principal]],0),"")</f>
        <v/>
      </c>
      <c r="K167" s="35" t="str">
        <f ca="1">IF(PaymentSchedule3[[#This Row],[Payment Number]]&lt;&gt;"",SUM(INDEX(PaymentSchedule3[Interest],1,1):PaymentSchedule3[[#This Row],[Interest]]),"")</f>
        <v/>
      </c>
    </row>
    <row r="168" spans="2:11" ht="24" customHeight="1">
      <c r="B168" s="31" t="str">
        <f ca="1">IF(LoanIsGood,IF(ROW()-ROW(PaymentSchedule3[[#Headers],[Payment Number]])&gt;ScheduledNumberOfPayments,"",ROW()-ROW(PaymentSchedule3[[#Headers],[Payment Number]])),"")</f>
        <v/>
      </c>
      <c r="C168" s="32" t="str">
        <f ca="1">IF(PaymentSchedule3[[#This Row],[Payment Number]]&lt;&gt;"",EOMONTH(LoanStartDate,ROW(PaymentSchedule3[[#This Row],[Payment Number]])-ROW(PaymentSchedule3[[#Headers],[Payment Number]])-2)+DAY(LoanStartDate),"")</f>
        <v/>
      </c>
      <c r="D168" s="33" t="str">
        <f ca="1">IF(PaymentSchedule3[[#This Row],[Payment Number]]&lt;&gt;"",IF(ROW()-ROW(PaymentSchedule3[[#Headers],[Beginning
Balance]])=1,LoanAmount,INDEX(PaymentSchedule3[Ending
Balance],ROW()-ROW(PaymentSchedule3[[#Headers],[Beginning
Balance]])-1)),"")</f>
        <v/>
      </c>
      <c r="E168" s="34" t="str">
        <f ca="1">IF(PaymentSchedule3[[#This Row],[Payment Number]]&lt;&gt;"",ScheduledPayment,"")</f>
        <v/>
      </c>
      <c r="F168"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8"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8" s="33" t="str">
        <f ca="1">IF(PaymentSchedule3[[#This Row],[Payment Number]]&lt;&gt;"",PaymentSchedule3[[#This Row],[Total
Payment]]-PaymentSchedule3[[#This Row],[Interest]],"")</f>
        <v/>
      </c>
      <c r="I168" s="35" t="str">
        <f ca="1">IF(PaymentSchedule3[[#This Row],[Payment Number]]&lt;&gt;"",PaymentSchedule3[[#This Row],[Beginning
Balance]]*(InterestRate/PaymentsPerYear),"")</f>
        <v/>
      </c>
      <c r="J168" s="33" t="str">
        <f ca="1">IF(PaymentSchedule3[[#This Row],[Payment Number]]&lt;&gt;"",IF(PaymentSchedule3[[#This Row],[Scheduled Payment]]+PaymentSchedule3[[#This Row],[Extra
Payment]]&lt;=PaymentSchedule3[[#This Row],[Beginning
Balance]],PaymentSchedule3[[#This Row],[Beginning
Balance]]-PaymentSchedule3[[#This Row],[Principal]],0),"")</f>
        <v/>
      </c>
      <c r="K168" s="35" t="str">
        <f ca="1">IF(PaymentSchedule3[[#This Row],[Payment Number]]&lt;&gt;"",SUM(INDEX(PaymentSchedule3[Interest],1,1):PaymentSchedule3[[#This Row],[Interest]]),"")</f>
        <v/>
      </c>
    </row>
    <row r="169" spans="2:11" ht="24" customHeight="1">
      <c r="B169" s="31" t="str">
        <f ca="1">IF(LoanIsGood,IF(ROW()-ROW(PaymentSchedule3[[#Headers],[Payment Number]])&gt;ScheduledNumberOfPayments,"",ROW()-ROW(PaymentSchedule3[[#Headers],[Payment Number]])),"")</f>
        <v/>
      </c>
      <c r="C169" s="32" t="str">
        <f ca="1">IF(PaymentSchedule3[[#This Row],[Payment Number]]&lt;&gt;"",EOMONTH(LoanStartDate,ROW(PaymentSchedule3[[#This Row],[Payment Number]])-ROW(PaymentSchedule3[[#Headers],[Payment Number]])-2)+DAY(LoanStartDate),"")</f>
        <v/>
      </c>
      <c r="D169" s="33" t="str">
        <f ca="1">IF(PaymentSchedule3[[#This Row],[Payment Number]]&lt;&gt;"",IF(ROW()-ROW(PaymentSchedule3[[#Headers],[Beginning
Balance]])=1,LoanAmount,INDEX(PaymentSchedule3[Ending
Balance],ROW()-ROW(PaymentSchedule3[[#Headers],[Beginning
Balance]])-1)),"")</f>
        <v/>
      </c>
      <c r="E169" s="34" t="str">
        <f ca="1">IF(PaymentSchedule3[[#This Row],[Payment Number]]&lt;&gt;"",ScheduledPayment,"")</f>
        <v/>
      </c>
      <c r="F169"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9"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9" s="33" t="str">
        <f ca="1">IF(PaymentSchedule3[[#This Row],[Payment Number]]&lt;&gt;"",PaymentSchedule3[[#This Row],[Total
Payment]]-PaymentSchedule3[[#This Row],[Interest]],"")</f>
        <v/>
      </c>
      <c r="I169" s="35" t="str">
        <f ca="1">IF(PaymentSchedule3[[#This Row],[Payment Number]]&lt;&gt;"",PaymentSchedule3[[#This Row],[Beginning
Balance]]*(InterestRate/PaymentsPerYear),"")</f>
        <v/>
      </c>
      <c r="J169" s="33" t="str">
        <f ca="1">IF(PaymentSchedule3[[#This Row],[Payment Number]]&lt;&gt;"",IF(PaymentSchedule3[[#This Row],[Scheduled Payment]]+PaymentSchedule3[[#This Row],[Extra
Payment]]&lt;=PaymentSchedule3[[#This Row],[Beginning
Balance]],PaymentSchedule3[[#This Row],[Beginning
Balance]]-PaymentSchedule3[[#This Row],[Principal]],0),"")</f>
        <v/>
      </c>
      <c r="K169" s="35" t="str">
        <f ca="1">IF(PaymentSchedule3[[#This Row],[Payment Number]]&lt;&gt;"",SUM(INDEX(PaymentSchedule3[Interest],1,1):PaymentSchedule3[[#This Row],[Interest]]),"")</f>
        <v/>
      </c>
    </row>
    <row r="170" spans="2:11" ht="24" customHeight="1">
      <c r="B170" s="31" t="str">
        <f ca="1">IF(LoanIsGood,IF(ROW()-ROW(PaymentSchedule3[[#Headers],[Payment Number]])&gt;ScheduledNumberOfPayments,"",ROW()-ROW(PaymentSchedule3[[#Headers],[Payment Number]])),"")</f>
        <v/>
      </c>
      <c r="C170" s="32" t="str">
        <f ca="1">IF(PaymentSchedule3[[#This Row],[Payment Number]]&lt;&gt;"",EOMONTH(LoanStartDate,ROW(PaymentSchedule3[[#This Row],[Payment Number]])-ROW(PaymentSchedule3[[#Headers],[Payment Number]])-2)+DAY(LoanStartDate),"")</f>
        <v/>
      </c>
      <c r="D170" s="33" t="str">
        <f ca="1">IF(PaymentSchedule3[[#This Row],[Payment Number]]&lt;&gt;"",IF(ROW()-ROW(PaymentSchedule3[[#Headers],[Beginning
Balance]])=1,LoanAmount,INDEX(PaymentSchedule3[Ending
Balance],ROW()-ROW(PaymentSchedule3[[#Headers],[Beginning
Balance]])-1)),"")</f>
        <v/>
      </c>
      <c r="E170" s="34" t="str">
        <f ca="1">IF(PaymentSchedule3[[#This Row],[Payment Number]]&lt;&gt;"",ScheduledPayment,"")</f>
        <v/>
      </c>
      <c r="F170"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0"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0" s="33" t="str">
        <f ca="1">IF(PaymentSchedule3[[#This Row],[Payment Number]]&lt;&gt;"",PaymentSchedule3[[#This Row],[Total
Payment]]-PaymentSchedule3[[#This Row],[Interest]],"")</f>
        <v/>
      </c>
      <c r="I170" s="35" t="str">
        <f ca="1">IF(PaymentSchedule3[[#This Row],[Payment Number]]&lt;&gt;"",PaymentSchedule3[[#This Row],[Beginning
Balance]]*(InterestRate/PaymentsPerYear),"")</f>
        <v/>
      </c>
      <c r="J170" s="33" t="str">
        <f ca="1">IF(PaymentSchedule3[[#This Row],[Payment Number]]&lt;&gt;"",IF(PaymentSchedule3[[#This Row],[Scheduled Payment]]+PaymentSchedule3[[#This Row],[Extra
Payment]]&lt;=PaymentSchedule3[[#This Row],[Beginning
Balance]],PaymentSchedule3[[#This Row],[Beginning
Balance]]-PaymentSchedule3[[#This Row],[Principal]],0),"")</f>
        <v/>
      </c>
      <c r="K170" s="35" t="str">
        <f ca="1">IF(PaymentSchedule3[[#This Row],[Payment Number]]&lt;&gt;"",SUM(INDEX(PaymentSchedule3[Interest],1,1):PaymentSchedule3[[#This Row],[Interest]]),"")</f>
        <v/>
      </c>
    </row>
    <row r="171" spans="2:11" ht="24" customHeight="1">
      <c r="B171" s="31" t="str">
        <f ca="1">IF(LoanIsGood,IF(ROW()-ROW(PaymentSchedule3[[#Headers],[Payment Number]])&gt;ScheduledNumberOfPayments,"",ROW()-ROW(PaymentSchedule3[[#Headers],[Payment Number]])),"")</f>
        <v/>
      </c>
      <c r="C171" s="32" t="str">
        <f ca="1">IF(PaymentSchedule3[[#This Row],[Payment Number]]&lt;&gt;"",EOMONTH(LoanStartDate,ROW(PaymentSchedule3[[#This Row],[Payment Number]])-ROW(PaymentSchedule3[[#Headers],[Payment Number]])-2)+DAY(LoanStartDate),"")</f>
        <v/>
      </c>
      <c r="D171" s="33" t="str">
        <f ca="1">IF(PaymentSchedule3[[#This Row],[Payment Number]]&lt;&gt;"",IF(ROW()-ROW(PaymentSchedule3[[#Headers],[Beginning
Balance]])=1,LoanAmount,INDEX(PaymentSchedule3[Ending
Balance],ROW()-ROW(PaymentSchedule3[[#Headers],[Beginning
Balance]])-1)),"")</f>
        <v/>
      </c>
      <c r="E171" s="34" t="str">
        <f ca="1">IF(PaymentSchedule3[[#This Row],[Payment Number]]&lt;&gt;"",ScheduledPayment,"")</f>
        <v/>
      </c>
      <c r="F171"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1"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1" s="33" t="str">
        <f ca="1">IF(PaymentSchedule3[[#This Row],[Payment Number]]&lt;&gt;"",PaymentSchedule3[[#This Row],[Total
Payment]]-PaymentSchedule3[[#This Row],[Interest]],"")</f>
        <v/>
      </c>
      <c r="I171" s="35" t="str">
        <f ca="1">IF(PaymentSchedule3[[#This Row],[Payment Number]]&lt;&gt;"",PaymentSchedule3[[#This Row],[Beginning
Balance]]*(InterestRate/PaymentsPerYear),"")</f>
        <v/>
      </c>
      <c r="J171" s="33" t="str">
        <f ca="1">IF(PaymentSchedule3[[#This Row],[Payment Number]]&lt;&gt;"",IF(PaymentSchedule3[[#This Row],[Scheduled Payment]]+PaymentSchedule3[[#This Row],[Extra
Payment]]&lt;=PaymentSchedule3[[#This Row],[Beginning
Balance]],PaymentSchedule3[[#This Row],[Beginning
Balance]]-PaymentSchedule3[[#This Row],[Principal]],0),"")</f>
        <v/>
      </c>
      <c r="K171" s="35" t="str">
        <f ca="1">IF(PaymentSchedule3[[#This Row],[Payment Number]]&lt;&gt;"",SUM(INDEX(PaymentSchedule3[Interest],1,1):PaymentSchedule3[[#This Row],[Interest]]),"")</f>
        <v/>
      </c>
    </row>
    <row r="172" spans="2:11" ht="24" customHeight="1">
      <c r="B172" s="31" t="str">
        <f ca="1">IF(LoanIsGood,IF(ROW()-ROW(PaymentSchedule3[[#Headers],[Payment Number]])&gt;ScheduledNumberOfPayments,"",ROW()-ROW(PaymentSchedule3[[#Headers],[Payment Number]])),"")</f>
        <v/>
      </c>
      <c r="C172" s="32" t="str">
        <f ca="1">IF(PaymentSchedule3[[#This Row],[Payment Number]]&lt;&gt;"",EOMONTH(LoanStartDate,ROW(PaymentSchedule3[[#This Row],[Payment Number]])-ROW(PaymentSchedule3[[#Headers],[Payment Number]])-2)+DAY(LoanStartDate),"")</f>
        <v/>
      </c>
      <c r="D172" s="33" t="str">
        <f ca="1">IF(PaymentSchedule3[[#This Row],[Payment Number]]&lt;&gt;"",IF(ROW()-ROW(PaymentSchedule3[[#Headers],[Beginning
Balance]])=1,LoanAmount,INDEX(PaymentSchedule3[Ending
Balance],ROW()-ROW(PaymentSchedule3[[#Headers],[Beginning
Balance]])-1)),"")</f>
        <v/>
      </c>
      <c r="E172" s="34" t="str">
        <f ca="1">IF(PaymentSchedule3[[#This Row],[Payment Number]]&lt;&gt;"",ScheduledPayment,"")</f>
        <v/>
      </c>
      <c r="F172"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2"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2" s="33" t="str">
        <f ca="1">IF(PaymentSchedule3[[#This Row],[Payment Number]]&lt;&gt;"",PaymentSchedule3[[#This Row],[Total
Payment]]-PaymentSchedule3[[#This Row],[Interest]],"")</f>
        <v/>
      </c>
      <c r="I172" s="35" t="str">
        <f ca="1">IF(PaymentSchedule3[[#This Row],[Payment Number]]&lt;&gt;"",PaymentSchedule3[[#This Row],[Beginning
Balance]]*(InterestRate/PaymentsPerYear),"")</f>
        <v/>
      </c>
      <c r="J172" s="33" t="str">
        <f ca="1">IF(PaymentSchedule3[[#This Row],[Payment Number]]&lt;&gt;"",IF(PaymentSchedule3[[#This Row],[Scheduled Payment]]+PaymentSchedule3[[#This Row],[Extra
Payment]]&lt;=PaymentSchedule3[[#This Row],[Beginning
Balance]],PaymentSchedule3[[#This Row],[Beginning
Balance]]-PaymentSchedule3[[#This Row],[Principal]],0),"")</f>
        <v/>
      </c>
      <c r="K172" s="35" t="str">
        <f ca="1">IF(PaymentSchedule3[[#This Row],[Payment Number]]&lt;&gt;"",SUM(INDEX(PaymentSchedule3[Interest],1,1):PaymentSchedule3[[#This Row],[Interest]]),"")</f>
        <v/>
      </c>
    </row>
    <row r="173" spans="2:11" ht="24" customHeight="1">
      <c r="B173" s="31" t="str">
        <f ca="1">IF(LoanIsGood,IF(ROW()-ROW(PaymentSchedule3[[#Headers],[Payment Number]])&gt;ScheduledNumberOfPayments,"",ROW()-ROW(PaymentSchedule3[[#Headers],[Payment Number]])),"")</f>
        <v/>
      </c>
      <c r="C173" s="32" t="str">
        <f ca="1">IF(PaymentSchedule3[[#This Row],[Payment Number]]&lt;&gt;"",EOMONTH(LoanStartDate,ROW(PaymentSchedule3[[#This Row],[Payment Number]])-ROW(PaymentSchedule3[[#Headers],[Payment Number]])-2)+DAY(LoanStartDate),"")</f>
        <v/>
      </c>
      <c r="D173" s="33" t="str">
        <f ca="1">IF(PaymentSchedule3[[#This Row],[Payment Number]]&lt;&gt;"",IF(ROW()-ROW(PaymentSchedule3[[#Headers],[Beginning
Balance]])=1,LoanAmount,INDEX(PaymentSchedule3[Ending
Balance],ROW()-ROW(PaymentSchedule3[[#Headers],[Beginning
Balance]])-1)),"")</f>
        <v/>
      </c>
      <c r="E173" s="34" t="str">
        <f ca="1">IF(PaymentSchedule3[[#This Row],[Payment Number]]&lt;&gt;"",ScheduledPayment,"")</f>
        <v/>
      </c>
      <c r="F173"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3"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3" s="33" t="str">
        <f ca="1">IF(PaymentSchedule3[[#This Row],[Payment Number]]&lt;&gt;"",PaymentSchedule3[[#This Row],[Total
Payment]]-PaymentSchedule3[[#This Row],[Interest]],"")</f>
        <v/>
      </c>
      <c r="I173" s="35" t="str">
        <f ca="1">IF(PaymentSchedule3[[#This Row],[Payment Number]]&lt;&gt;"",PaymentSchedule3[[#This Row],[Beginning
Balance]]*(InterestRate/PaymentsPerYear),"")</f>
        <v/>
      </c>
      <c r="J173" s="33" t="str">
        <f ca="1">IF(PaymentSchedule3[[#This Row],[Payment Number]]&lt;&gt;"",IF(PaymentSchedule3[[#This Row],[Scheduled Payment]]+PaymentSchedule3[[#This Row],[Extra
Payment]]&lt;=PaymentSchedule3[[#This Row],[Beginning
Balance]],PaymentSchedule3[[#This Row],[Beginning
Balance]]-PaymentSchedule3[[#This Row],[Principal]],0),"")</f>
        <v/>
      </c>
      <c r="K173" s="35" t="str">
        <f ca="1">IF(PaymentSchedule3[[#This Row],[Payment Number]]&lt;&gt;"",SUM(INDEX(PaymentSchedule3[Interest],1,1):PaymentSchedule3[[#This Row],[Interest]]),"")</f>
        <v/>
      </c>
    </row>
    <row r="174" spans="2:11" ht="24" customHeight="1">
      <c r="B174" s="31" t="str">
        <f ca="1">IF(LoanIsGood,IF(ROW()-ROW(PaymentSchedule3[[#Headers],[Payment Number]])&gt;ScheduledNumberOfPayments,"",ROW()-ROW(PaymentSchedule3[[#Headers],[Payment Number]])),"")</f>
        <v/>
      </c>
      <c r="C174" s="32" t="str">
        <f ca="1">IF(PaymentSchedule3[[#This Row],[Payment Number]]&lt;&gt;"",EOMONTH(LoanStartDate,ROW(PaymentSchedule3[[#This Row],[Payment Number]])-ROW(PaymentSchedule3[[#Headers],[Payment Number]])-2)+DAY(LoanStartDate),"")</f>
        <v/>
      </c>
      <c r="D174" s="33" t="str">
        <f ca="1">IF(PaymentSchedule3[[#This Row],[Payment Number]]&lt;&gt;"",IF(ROW()-ROW(PaymentSchedule3[[#Headers],[Beginning
Balance]])=1,LoanAmount,INDEX(PaymentSchedule3[Ending
Balance],ROW()-ROW(PaymentSchedule3[[#Headers],[Beginning
Balance]])-1)),"")</f>
        <v/>
      </c>
      <c r="E174" s="34" t="str">
        <f ca="1">IF(PaymentSchedule3[[#This Row],[Payment Number]]&lt;&gt;"",ScheduledPayment,"")</f>
        <v/>
      </c>
      <c r="F174"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4"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4" s="33" t="str">
        <f ca="1">IF(PaymentSchedule3[[#This Row],[Payment Number]]&lt;&gt;"",PaymentSchedule3[[#This Row],[Total
Payment]]-PaymentSchedule3[[#This Row],[Interest]],"")</f>
        <v/>
      </c>
      <c r="I174" s="35" t="str">
        <f ca="1">IF(PaymentSchedule3[[#This Row],[Payment Number]]&lt;&gt;"",PaymentSchedule3[[#This Row],[Beginning
Balance]]*(InterestRate/PaymentsPerYear),"")</f>
        <v/>
      </c>
      <c r="J174" s="33" t="str">
        <f ca="1">IF(PaymentSchedule3[[#This Row],[Payment Number]]&lt;&gt;"",IF(PaymentSchedule3[[#This Row],[Scheduled Payment]]+PaymentSchedule3[[#This Row],[Extra
Payment]]&lt;=PaymentSchedule3[[#This Row],[Beginning
Balance]],PaymentSchedule3[[#This Row],[Beginning
Balance]]-PaymentSchedule3[[#This Row],[Principal]],0),"")</f>
        <v/>
      </c>
      <c r="K174" s="35" t="str">
        <f ca="1">IF(PaymentSchedule3[[#This Row],[Payment Number]]&lt;&gt;"",SUM(INDEX(PaymentSchedule3[Interest],1,1):PaymentSchedule3[[#This Row],[Interest]]),"")</f>
        <v/>
      </c>
    </row>
    <row r="175" spans="2:11" ht="24" customHeight="1">
      <c r="B175" s="31" t="str">
        <f ca="1">IF(LoanIsGood,IF(ROW()-ROW(PaymentSchedule3[[#Headers],[Payment Number]])&gt;ScheduledNumberOfPayments,"",ROW()-ROW(PaymentSchedule3[[#Headers],[Payment Number]])),"")</f>
        <v/>
      </c>
      <c r="C175" s="32" t="str">
        <f ca="1">IF(PaymentSchedule3[[#This Row],[Payment Number]]&lt;&gt;"",EOMONTH(LoanStartDate,ROW(PaymentSchedule3[[#This Row],[Payment Number]])-ROW(PaymentSchedule3[[#Headers],[Payment Number]])-2)+DAY(LoanStartDate),"")</f>
        <v/>
      </c>
      <c r="D175" s="33" t="str">
        <f ca="1">IF(PaymentSchedule3[[#This Row],[Payment Number]]&lt;&gt;"",IF(ROW()-ROW(PaymentSchedule3[[#Headers],[Beginning
Balance]])=1,LoanAmount,INDEX(PaymentSchedule3[Ending
Balance],ROW()-ROW(PaymentSchedule3[[#Headers],[Beginning
Balance]])-1)),"")</f>
        <v/>
      </c>
      <c r="E175" s="34" t="str">
        <f ca="1">IF(PaymentSchedule3[[#This Row],[Payment Number]]&lt;&gt;"",ScheduledPayment,"")</f>
        <v/>
      </c>
      <c r="F175"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5"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5" s="33" t="str">
        <f ca="1">IF(PaymentSchedule3[[#This Row],[Payment Number]]&lt;&gt;"",PaymentSchedule3[[#This Row],[Total
Payment]]-PaymentSchedule3[[#This Row],[Interest]],"")</f>
        <v/>
      </c>
      <c r="I175" s="35" t="str">
        <f ca="1">IF(PaymentSchedule3[[#This Row],[Payment Number]]&lt;&gt;"",PaymentSchedule3[[#This Row],[Beginning
Balance]]*(InterestRate/PaymentsPerYear),"")</f>
        <v/>
      </c>
      <c r="J175" s="33" t="str">
        <f ca="1">IF(PaymentSchedule3[[#This Row],[Payment Number]]&lt;&gt;"",IF(PaymentSchedule3[[#This Row],[Scheduled Payment]]+PaymentSchedule3[[#This Row],[Extra
Payment]]&lt;=PaymentSchedule3[[#This Row],[Beginning
Balance]],PaymentSchedule3[[#This Row],[Beginning
Balance]]-PaymentSchedule3[[#This Row],[Principal]],0),"")</f>
        <v/>
      </c>
      <c r="K175" s="35" t="str">
        <f ca="1">IF(PaymentSchedule3[[#This Row],[Payment Number]]&lt;&gt;"",SUM(INDEX(PaymentSchedule3[Interest],1,1):PaymentSchedule3[[#This Row],[Interest]]),"")</f>
        <v/>
      </c>
    </row>
    <row r="176" spans="2:11" ht="24" customHeight="1">
      <c r="B176" s="31" t="str">
        <f ca="1">IF(LoanIsGood,IF(ROW()-ROW(PaymentSchedule3[[#Headers],[Payment Number]])&gt;ScheduledNumberOfPayments,"",ROW()-ROW(PaymentSchedule3[[#Headers],[Payment Number]])),"")</f>
        <v/>
      </c>
      <c r="C176" s="32" t="str">
        <f ca="1">IF(PaymentSchedule3[[#This Row],[Payment Number]]&lt;&gt;"",EOMONTH(LoanStartDate,ROW(PaymentSchedule3[[#This Row],[Payment Number]])-ROW(PaymentSchedule3[[#Headers],[Payment Number]])-2)+DAY(LoanStartDate),"")</f>
        <v/>
      </c>
      <c r="D176" s="33" t="str">
        <f ca="1">IF(PaymentSchedule3[[#This Row],[Payment Number]]&lt;&gt;"",IF(ROW()-ROW(PaymentSchedule3[[#Headers],[Beginning
Balance]])=1,LoanAmount,INDEX(PaymentSchedule3[Ending
Balance],ROW()-ROW(PaymentSchedule3[[#Headers],[Beginning
Balance]])-1)),"")</f>
        <v/>
      </c>
      <c r="E176" s="34" t="str">
        <f ca="1">IF(PaymentSchedule3[[#This Row],[Payment Number]]&lt;&gt;"",ScheduledPayment,"")</f>
        <v/>
      </c>
      <c r="F176"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6"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6" s="33" t="str">
        <f ca="1">IF(PaymentSchedule3[[#This Row],[Payment Number]]&lt;&gt;"",PaymentSchedule3[[#This Row],[Total
Payment]]-PaymentSchedule3[[#This Row],[Interest]],"")</f>
        <v/>
      </c>
      <c r="I176" s="35" t="str">
        <f ca="1">IF(PaymentSchedule3[[#This Row],[Payment Number]]&lt;&gt;"",PaymentSchedule3[[#This Row],[Beginning
Balance]]*(InterestRate/PaymentsPerYear),"")</f>
        <v/>
      </c>
      <c r="J176" s="33" t="str">
        <f ca="1">IF(PaymentSchedule3[[#This Row],[Payment Number]]&lt;&gt;"",IF(PaymentSchedule3[[#This Row],[Scheduled Payment]]+PaymentSchedule3[[#This Row],[Extra
Payment]]&lt;=PaymentSchedule3[[#This Row],[Beginning
Balance]],PaymentSchedule3[[#This Row],[Beginning
Balance]]-PaymentSchedule3[[#This Row],[Principal]],0),"")</f>
        <v/>
      </c>
      <c r="K176" s="35" t="str">
        <f ca="1">IF(PaymentSchedule3[[#This Row],[Payment Number]]&lt;&gt;"",SUM(INDEX(PaymentSchedule3[Interest],1,1):PaymentSchedule3[[#This Row],[Interest]]),"")</f>
        <v/>
      </c>
    </row>
    <row r="177" spans="2:11" ht="24" customHeight="1">
      <c r="B177" s="31" t="str">
        <f ca="1">IF(LoanIsGood,IF(ROW()-ROW(PaymentSchedule3[[#Headers],[Payment Number]])&gt;ScheduledNumberOfPayments,"",ROW()-ROW(PaymentSchedule3[[#Headers],[Payment Number]])),"")</f>
        <v/>
      </c>
      <c r="C177" s="32" t="str">
        <f ca="1">IF(PaymentSchedule3[[#This Row],[Payment Number]]&lt;&gt;"",EOMONTH(LoanStartDate,ROW(PaymentSchedule3[[#This Row],[Payment Number]])-ROW(PaymentSchedule3[[#Headers],[Payment Number]])-2)+DAY(LoanStartDate),"")</f>
        <v/>
      </c>
      <c r="D177" s="33" t="str">
        <f ca="1">IF(PaymentSchedule3[[#This Row],[Payment Number]]&lt;&gt;"",IF(ROW()-ROW(PaymentSchedule3[[#Headers],[Beginning
Balance]])=1,LoanAmount,INDEX(PaymentSchedule3[Ending
Balance],ROW()-ROW(PaymentSchedule3[[#Headers],[Beginning
Balance]])-1)),"")</f>
        <v/>
      </c>
      <c r="E177" s="34" t="str">
        <f ca="1">IF(PaymentSchedule3[[#This Row],[Payment Number]]&lt;&gt;"",ScheduledPayment,"")</f>
        <v/>
      </c>
      <c r="F177"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7"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7" s="33" t="str">
        <f ca="1">IF(PaymentSchedule3[[#This Row],[Payment Number]]&lt;&gt;"",PaymentSchedule3[[#This Row],[Total
Payment]]-PaymentSchedule3[[#This Row],[Interest]],"")</f>
        <v/>
      </c>
      <c r="I177" s="35" t="str">
        <f ca="1">IF(PaymentSchedule3[[#This Row],[Payment Number]]&lt;&gt;"",PaymentSchedule3[[#This Row],[Beginning
Balance]]*(InterestRate/PaymentsPerYear),"")</f>
        <v/>
      </c>
      <c r="J177" s="33" t="str">
        <f ca="1">IF(PaymentSchedule3[[#This Row],[Payment Number]]&lt;&gt;"",IF(PaymentSchedule3[[#This Row],[Scheduled Payment]]+PaymentSchedule3[[#This Row],[Extra
Payment]]&lt;=PaymentSchedule3[[#This Row],[Beginning
Balance]],PaymentSchedule3[[#This Row],[Beginning
Balance]]-PaymentSchedule3[[#This Row],[Principal]],0),"")</f>
        <v/>
      </c>
      <c r="K177" s="35" t="str">
        <f ca="1">IF(PaymentSchedule3[[#This Row],[Payment Number]]&lt;&gt;"",SUM(INDEX(PaymentSchedule3[Interest],1,1):PaymentSchedule3[[#This Row],[Interest]]),"")</f>
        <v/>
      </c>
    </row>
    <row r="178" spans="2:11" ht="24" customHeight="1">
      <c r="B178" s="31" t="str">
        <f ca="1">IF(LoanIsGood,IF(ROW()-ROW(PaymentSchedule3[[#Headers],[Payment Number]])&gt;ScheduledNumberOfPayments,"",ROW()-ROW(PaymentSchedule3[[#Headers],[Payment Number]])),"")</f>
        <v/>
      </c>
      <c r="C178" s="32" t="str">
        <f ca="1">IF(PaymentSchedule3[[#This Row],[Payment Number]]&lt;&gt;"",EOMONTH(LoanStartDate,ROW(PaymentSchedule3[[#This Row],[Payment Number]])-ROW(PaymentSchedule3[[#Headers],[Payment Number]])-2)+DAY(LoanStartDate),"")</f>
        <v/>
      </c>
      <c r="D178" s="33" t="str">
        <f ca="1">IF(PaymentSchedule3[[#This Row],[Payment Number]]&lt;&gt;"",IF(ROW()-ROW(PaymentSchedule3[[#Headers],[Beginning
Balance]])=1,LoanAmount,INDEX(PaymentSchedule3[Ending
Balance],ROW()-ROW(PaymentSchedule3[[#Headers],[Beginning
Balance]])-1)),"")</f>
        <v/>
      </c>
      <c r="E178" s="34" t="str">
        <f ca="1">IF(PaymentSchedule3[[#This Row],[Payment Number]]&lt;&gt;"",ScheduledPayment,"")</f>
        <v/>
      </c>
      <c r="F178"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8"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8" s="33" t="str">
        <f ca="1">IF(PaymentSchedule3[[#This Row],[Payment Number]]&lt;&gt;"",PaymentSchedule3[[#This Row],[Total
Payment]]-PaymentSchedule3[[#This Row],[Interest]],"")</f>
        <v/>
      </c>
      <c r="I178" s="35" t="str">
        <f ca="1">IF(PaymentSchedule3[[#This Row],[Payment Number]]&lt;&gt;"",PaymentSchedule3[[#This Row],[Beginning
Balance]]*(InterestRate/PaymentsPerYear),"")</f>
        <v/>
      </c>
      <c r="J178" s="33" t="str">
        <f ca="1">IF(PaymentSchedule3[[#This Row],[Payment Number]]&lt;&gt;"",IF(PaymentSchedule3[[#This Row],[Scheduled Payment]]+PaymentSchedule3[[#This Row],[Extra
Payment]]&lt;=PaymentSchedule3[[#This Row],[Beginning
Balance]],PaymentSchedule3[[#This Row],[Beginning
Balance]]-PaymentSchedule3[[#This Row],[Principal]],0),"")</f>
        <v/>
      </c>
      <c r="K178" s="35" t="str">
        <f ca="1">IF(PaymentSchedule3[[#This Row],[Payment Number]]&lt;&gt;"",SUM(INDEX(PaymentSchedule3[Interest],1,1):PaymentSchedule3[[#This Row],[Interest]]),"")</f>
        <v/>
      </c>
    </row>
    <row r="179" spans="2:11" ht="24" customHeight="1">
      <c r="B179" s="31" t="str">
        <f ca="1">IF(LoanIsGood,IF(ROW()-ROW(PaymentSchedule3[[#Headers],[Payment Number]])&gt;ScheduledNumberOfPayments,"",ROW()-ROW(PaymentSchedule3[[#Headers],[Payment Number]])),"")</f>
        <v/>
      </c>
      <c r="C179" s="32" t="str">
        <f ca="1">IF(PaymentSchedule3[[#This Row],[Payment Number]]&lt;&gt;"",EOMONTH(LoanStartDate,ROW(PaymentSchedule3[[#This Row],[Payment Number]])-ROW(PaymentSchedule3[[#Headers],[Payment Number]])-2)+DAY(LoanStartDate),"")</f>
        <v/>
      </c>
      <c r="D179" s="33" t="str">
        <f ca="1">IF(PaymentSchedule3[[#This Row],[Payment Number]]&lt;&gt;"",IF(ROW()-ROW(PaymentSchedule3[[#Headers],[Beginning
Balance]])=1,LoanAmount,INDEX(PaymentSchedule3[Ending
Balance],ROW()-ROW(PaymentSchedule3[[#Headers],[Beginning
Balance]])-1)),"")</f>
        <v/>
      </c>
      <c r="E179" s="34" t="str">
        <f ca="1">IF(PaymentSchedule3[[#This Row],[Payment Number]]&lt;&gt;"",ScheduledPayment,"")</f>
        <v/>
      </c>
      <c r="F179"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9"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9" s="33" t="str">
        <f ca="1">IF(PaymentSchedule3[[#This Row],[Payment Number]]&lt;&gt;"",PaymentSchedule3[[#This Row],[Total
Payment]]-PaymentSchedule3[[#This Row],[Interest]],"")</f>
        <v/>
      </c>
      <c r="I179" s="35" t="str">
        <f ca="1">IF(PaymentSchedule3[[#This Row],[Payment Number]]&lt;&gt;"",PaymentSchedule3[[#This Row],[Beginning
Balance]]*(InterestRate/PaymentsPerYear),"")</f>
        <v/>
      </c>
      <c r="J179" s="33" t="str">
        <f ca="1">IF(PaymentSchedule3[[#This Row],[Payment Number]]&lt;&gt;"",IF(PaymentSchedule3[[#This Row],[Scheduled Payment]]+PaymentSchedule3[[#This Row],[Extra
Payment]]&lt;=PaymentSchedule3[[#This Row],[Beginning
Balance]],PaymentSchedule3[[#This Row],[Beginning
Balance]]-PaymentSchedule3[[#This Row],[Principal]],0),"")</f>
        <v/>
      </c>
      <c r="K179" s="35" t="str">
        <f ca="1">IF(PaymentSchedule3[[#This Row],[Payment Number]]&lt;&gt;"",SUM(INDEX(PaymentSchedule3[Interest],1,1):PaymentSchedule3[[#This Row],[Interest]]),"")</f>
        <v/>
      </c>
    </row>
    <row r="180" spans="2:11" ht="24" customHeight="1">
      <c r="B180" s="31" t="str">
        <f ca="1">IF(LoanIsGood,IF(ROW()-ROW(PaymentSchedule3[[#Headers],[Payment Number]])&gt;ScheduledNumberOfPayments,"",ROW()-ROW(PaymentSchedule3[[#Headers],[Payment Number]])),"")</f>
        <v/>
      </c>
      <c r="C180" s="32" t="str">
        <f ca="1">IF(PaymentSchedule3[[#This Row],[Payment Number]]&lt;&gt;"",EOMONTH(LoanStartDate,ROW(PaymentSchedule3[[#This Row],[Payment Number]])-ROW(PaymentSchedule3[[#Headers],[Payment Number]])-2)+DAY(LoanStartDate),"")</f>
        <v/>
      </c>
      <c r="D180" s="33" t="str">
        <f ca="1">IF(PaymentSchedule3[[#This Row],[Payment Number]]&lt;&gt;"",IF(ROW()-ROW(PaymentSchedule3[[#Headers],[Beginning
Balance]])=1,LoanAmount,INDEX(PaymentSchedule3[Ending
Balance],ROW()-ROW(PaymentSchedule3[[#Headers],[Beginning
Balance]])-1)),"")</f>
        <v/>
      </c>
      <c r="E180" s="34" t="str">
        <f ca="1">IF(PaymentSchedule3[[#This Row],[Payment Number]]&lt;&gt;"",ScheduledPayment,"")</f>
        <v/>
      </c>
      <c r="F180"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0"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0" s="33" t="str">
        <f ca="1">IF(PaymentSchedule3[[#This Row],[Payment Number]]&lt;&gt;"",PaymentSchedule3[[#This Row],[Total
Payment]]-PaymentSchedule3[[#This Row],[Interest]],"")</f>
        <v/>
      </c>
      <c r="I180" s="35" t="str">
        <f ca="1">IF(PaymentSchedule3[[#This Row],[Payment Number]]&lt;&gt;"",PaymentSchedule3[[#This Row],[Beginning
Balance]]*(InterestRate/PaymentsPerYear),"")</f>
        <v/>
      </c>
      <c r="J180" s="33" t="str">
        <f ca="1">IF(PaymentSchedule3[[#This Row],[Payment Number]]&lt;&gt;"",IF(PaymentSchedule3[[#This Row],[Scheduled Payment]]+PaymentSchedule3[[#This Row],[Extra
Payment]]&lt;=PaymentSchedule3[[#This Row],[Beginning
Balance]],PaymentSchedule3[[#This Row],[Beginning
Balance]]-PaymentSchedule3[[#This Row],[Principal]],0),"")</f>
        <v/>
      </c>
      <c r="K180" s="35" t="str">
        <f ca="1">IF(PaymentSchedule3[[#This Row],[Payment Number]]&lt;&gt;"",SUM(INDEX(PaymentSchedule3[Interest],1,1):PaymentSchedule3[[#This Row],[Interest]]),"")</f>
        <v/>
      </c>
    </row>
    <row r="181" spans="2:11" ht="24" customHeight="1">
      <c r="B181" s="31" t="str">
        <f ca="1">IF(LoanIsGood,IF(ROW()-ROW(PaymentSchedule3[[#Headers],[Payment Number]])&gt;ScheduledNumberOfPayments,"",ROW()-ROW(PaymentSchedule3[[#Headers],[Payment Number]])),"")</f>
        <v/>
      </c>
      <c r="C181" s="32" t="str">
        <f ca="1">IF(PaymentSchedule3[[#This Row],[Payment Number]]&lt;&gt;"",EOMONTH(LoanStartDate,ROW(PaymentSchedule3[[#This Row],[Payment Number]])-ROW(PaymentSchedule3[[#Headers],[Payment Number]])-2)+DAY(LoanStartDate),"")</f>
        <v/>
      </c>
      <c r="D181" s="33" t="str">
        <f ca="1">IF(PaymentSchedule3[[#This Row],[Payment Number]]&lt;&gt;"",IF(ROW()-ROW(PaymentSchedule3[[#Headers],[Beginning
Balance]])=1,LoanAmount,INDEX(PaymentSchedule3[Ending
Balance],ROW()-ROW(PaymentSchedule3[[#Headers],[Beginning
Balance]])-1)),"")</f>
        <v/>
      </c>
      <c r="E181" s="34" t="str">
        <f ca="1">IF(PaymentSchedule3[[#This Row],[Payment Number]]&lt;&gt;"",ScheduledPayment,"")</f>
        <v/>
      </c>
      <c r="F181"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1"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1" s="33" t="str">
        <f ca="1">IF(PaymentSchedule3[[#This Row],[Payment Number]]&lt;&gt;"",PaymentSchedule3[[#This Row],[Total
Payment]]-PaymentSchedule3[[#This Row],[Interest]],"")</f>
        <v/>
      </c>
      <c r="I181" s="35" t="str">
        <f ca="1">IF(PaymentSchedule3[[#This Row],[Payment Number]]&lt;&gt;"",PaymentSchedule3[[#This Row],[Beginning
Balance]]*(InterestRate/PaymentsPerYear),"")</f>
        <v/>
      </c>
      <c r="J181" s="33" t="str">
        <f ca="1">IF(PaymentSchedule3[[#This Row],[Payment Number]]&lt;&gt;"",IF(PaymentSchedule3[[#This Row],[Scheduled Payment]]+PaymentSchedule3[[#This Row],[Extra
Payment]]&lt;=PaymentSchedule3[[#This Row],[Beginning
Balance]],PaymentSchedule3[[#This Row],[Beginning
Balance]]-PaymentSchedule3[[#This Row],[Principal]],0),"")</f>
        <v/>
      </c>
      <c r="K181" s="35" t="str">
        <f ca="1">IF(PaymentSchedule3[[#This Row],[Payment Number]]&lt;&gt;"",SUM(INDEX(PaymentSchedule3[Interest],1,1):PaymentSchedule3[[#This Row],[Interest]]),"")</f>
        <v/>
      </c>
    </row>
    <row r="182" spans="2:11" ht="24" customHeight="1">
      <c r="B182" s="31" t="str">
        <f ca="1">IF(LoanIsGood,IF(ROW()-ROW(PaymentSchedule3[[#Headers],[Payment Number]])&gt;ScheduledNumberOfPayments,"",ROW()-ROW(PaymentSchedule3[[#Headers],[Payment Number]])),"")</f>
        <v/>
      </c>
      <c r="C182" s="32" t="str">
        <f ca="1">IF(PaymentSchedule3[[#This Row],[Payment Number]]&lt;&gt;"",EOMONTH(LoanStartDate,ROW(PaymentSchedule3[[#This Row],[Payment Number]])-ROW(PaymentSchedule3[[#Headers],[Payment Number]])-2)+DAY(LoanStartDate),"")</f>
        <v/>
      </c>
      <c r="D182" s="33" t="str">
        <f ca="1">IF(PaymentSchedule3[[#This Row],[Payment Number]]&lt;&gt;"",IF(ROW()-ROW(PaymentSchedule3[[#Headers],[Beginning
Balance]])=1,LoanAmount,INDEX(PaymentSchedule3[Ending
Balance],ROW()-ROW(PaymentSchedule3[[#Headers],[Beginning
Balance]])-1)),"")</f>
        <v/>
      </c>
      <c r="E182" s="34" t="str">
        <f ca="1">IF(PaymentSchedule3[[#This Row],[Payment Number]]&lt;&gt;"",ScheduledPayment,"")</f>
        <v/>
      </c>
      <c r="F182"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2"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2" s="33" t="str">
        <f ca="1">IF(PaymentSchedule3[[#This Row],[Payment Number]]&lt;&gt;"",PaymentSchedule3[[#This Row],[Total
Payment]]-PaymentSchedule3[[#This Row],[Interest]],"")</f>
        <v/>
      </c>
      <c r="I182" s="35" t="str">
        <f ca="1">IF(PaymentSchedule3[[#This Row],[Payment Number]]&lt;&gt;"",PaymentSchedule3[[#This Row],[Beginning
Balance]]*(InterestRate/PaymentsPerYear),"")</f>
        <v/>
      </c>
      <c r="J182" s="33" t="str">
        <f ca="1">IF(PaymentSchedule3[[#This Row],[Payment Number]]&lt;&gt;"",IF(PaymentSchedule3[[#This Row],[Scheduled Payment]]+PaymentSchedule3[[#This Row],[Extra
Payment]]&lt;=PaymentSchedule3[[#This Row],[Beginning
Balance]],PaymentSchedule3[[#This Row],[Beginning
Balance]]-PaymentSchedule3[[#This Row],[Principal]],0),"")</f>
        <v/>
      </c>
      <c r="K182" s="35" t="str">
        <f ca="1">IF(PaymentSchedule3[[#This Row],[Payment Number]]&lt;&gt;"",SUM(INDEX(PaymentSchedule3[Interest],1,1):PaymentSchedule3[[#This Row],[Interest]]),"")</f>
        <v/>
      </c>
    </row>
    <row r="183" spans="2:11" ht="24" customHeight="1">
      <c r="B183" s="31" t="str">
        <f ca="1">IF(LoanIsGood,IF(ROW()-ROW(PaymentSchedule3[[#Headers],[Payment Number]])&gt;ScheduledNumberOfPayments,"",ROW()-ROW(PaymentSchedule3[[#Headers],[Payment Number]])),"")</f>
        <v/>
      </c>
      <c r="C183" s="32" t="str">
        <f ca="1">IF(PaymentSchedule3[[#This Row],[Payment Number]]&lt;&gt;"",EOMONTH(LoanStartDate,ROW(PaymentSchedule3[[#This Row],[Payment Number]])-ROW(PaymentSchedule3[[#Headers],[Payment Number]])-2)+DAY(LoanStartDate),"")</f>
        <v/>
      </c>
      <c r="D183" s="33" t="str">
        <f ca="1">IF(PaymentSchedule3[[#This Row],[Payment Number]]&lt;&gt;"",IF(ROW()-ROW(PaymentSchedule3[[#Headers],[Beginning
Balance]])=1,LoanAmount,INDEX(PaymentSchedule3[Ending
Balance],ROW()-ROW(PaymentSchedule3[[#Headers],[Beginning
Balance]])-1)),"")</f>
        <v/>
      </c>
      <c r="E183" s="34" t="str">
        <f ca="1">IF(PaymentSchedule3[[#This Row],[Payment Number]]&lt;&gt;"",ScheduledPayment,"")</f>
        <v/>
      </c>
      <c r="F183"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3"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3" s="33" t="str">
        <f ca="1">IF(PaymentSchedule3[[#This Row],[Payment Number]]&lt;&gt;"",PaymentSchedule3[[#This Row],[Total
Payment]]-PaymentSchedule3[[#This Row],[Interest]],"")</f>
        <v/>
      </c>
      <c r="I183" s="35" t="str">
        <f ca="1">IF(PaymentSchedule3[[#This Row],[Payment Number]]&lt;&gt;"",PaymentSchedule3[[#This Row],[Beginning
Balance]]*(InterestRate/PaymentsPerYear),"")</f>
        <v/>
      </c>
      <c r="J183" s="33" t="str">
        <f ca="1">IF(PaymentSchedule3[[#This Row],[Payment Number]]&lt;&gt;"",IF(PaymentSchedule3[[#This Row],[Scheduled Payment]]+PaymentSchedule3[[#This Row],[Extra
Payment]]&lt;=PaymentSchedule3[[#This Row],[Beginning
Balance]],PaymentSchedule3[[#This Row],[Beginning
Balance]]-PaymentSchedule3[[#This Row],[Principal]],0),"")</f>
        <v/>
      </c>
      <c r="K183" s="35" t="str">
        <f ca="1">IF(PaymentSchedule3[[#This Row],[Payment Number]]&lt;&gt;"",SUM(INDEX(PaymentSchedule3[Interest],1,1):PaymentSchedule3[[#This Row],[Interest]]),"")</f>
        <v/>
      </c>
    </row>
    <row r="184" spans="2:11" ht="24" customHeight="1">
      <c r="B184" s="31" t="str">
        <f ca="1">IF(LoanIsGood,IF(ROW()-ROW(PaymentSchedule3[[#Headers],[Payment Number]])&gt;ScheduledNumberOfPayments,"",ROW()-ROW(PaymentSchedule3[[#Headers],[Payment Number]])),"")</f>
        <v/>
      </c>
      <c r="C184" s="32" t="str">
        <f ca="1">IF(PaymentSchedule3[[#This Row],[Payment Number]]&lt;&gt;"",EOMONTH(LoanStartDate,ROW(PaymentSchedule3[[#This Row],[Payment Number]])-ROW(PaymentSchedule3[[#Headers],[Payment Number]])-2)+DAY(LoanStartDate),"")</f>
        <v/>
      </c>
      <c r="D184" s="33" t="str">
        <f ca="1">IF(PaymentSchedule3[[#This Row],[Payment Number]]&lt;&gt;"",IF(ROW()-ROW(PaymentSchedule3[[#Headers],[Beginning
Balance]])=1,LoanAmount,INDEX(PaymentSchedule3[Ending
Balance],ROW()-ROW(PaymentSchedule3[[#Headers],[Beginning
Balance]])-1)),"")</f>
        <v/>
      </c>
      <c r="E184" s="34" t="str">
        <f ca="1">IF(PaymentSchedule3[[#This Row],[Payment Number]]&lt;&gt;"",ScheduledPayment,"")</f>
        <v/>
      </c>
      <c r="F184"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4"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4" s="33" t="str">
        <f ca="1">IF(PaymentSchedule3[[#This Row],[Payment Number]]&lt;&gt;"",PaymentSchedule3[[#This Row],[Total
Payment]]-PaymentSchedule3[[#This Row],[Interest]],"")</f>
        <v/>
      </c>
      <c r="I184" s="35" t="str">
        <f ca="1">IF(PaymentSchedule3[[#This Row],[Payment Number]]&lt;&gt;"",PaymentSchedule3[[#This Row],[Beginning
Balance]]*(InterestRate/PaymentsPerYear),"")</f>
        <v/>
      </c>
      <c r="J184" s="33" t="str">
        <f ca="1">IF(PaymentSchedule3[[#This Row],[Payment Number]]&lt;&gt;"",IF(PaymentSchedule3[[#This Row],[Scheduled Payment]]+PaymentSchedule3[[#This Row],[Extra
Payment]]&lt;=PaymentSchedule3[[#This Row],[Beginning
Balance]],PaymentSchedule3[[#This Row],[Beginning
Balance]]-PaymentSchedule3[[#This Row],[Principal]],0),"")</f>
        <v/>
      </c>
      <c r="K184" s="35" t="str">
        <f ca="1">IF(PaymentSchedule3[[#This Row],[Payment Number]]&lt;&gt;"",SUM(INDEX(PaymentSchedule3[Interest],1,1):PaymentSchedule3[[#This Row],[Interest]]),"")</f>
        <v/>
      </c>
    </row>
    <row r="185" spans="2:11" ht="24" customHeight="1">
      <c r="B185" s="31" t="str">
        <f ca="1">IF(LoanIsGood,IF(ROW()-ROW(PaymentSchedule3[[#Headers],[Payment Number]])&gt;ScheduledNumberOfPayments,"",ROW()-ROW(PaymentSchedule3[[#Headers],[Payment Number]])),"")</f>
        <v/>
      </c>
      <c r="C185" s="32" t="str">
        <f ca="1">IF(PaymentSchedule3[[#This Row],[Payment Number]]&lt;&gt;"",EOMONTH(LoanStartDate,ROW(PaymentSchedule3[[#This Row],[Payment Number]])-ROW(PaymentSchedule3[[#Headers],[Payment Number]])-2)+DAY(LoanStartDate),"")</f>
        <v/>
      </c>
      <c r="D185" s="33" t="str">
        <f ca="1">IF(PaymentSchedule3[[#This Row],[Payment Number]]&lt;&gt;"",IF(ROW()-ROW(PaymentSchedule3[[#Headers],[Beginning
Balance]])=1,LoanAmount,INDEX(PaymentSchedule3[Ending
Balance],ROW()-ROW(PaymentSchedule3[[#Headers],[Beginning
Balance]])-1)),"")</f>
        <v/>
      </c>
      <c r="E185" s="34" t="str">
        <f ca="1">IF(PaymentSchedule3[[#This Row],[Payment Number]]&lt;&gt;"",ScheduledPayment,"")</f>
        <v/>
      </c>
      <c r="F185"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5"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5" s="33" t="str">
        <f ca="1">IF(PaymentSchedule3[[#This Row],[Payment Number]]&lt;&gt;"",PaymentSchedule3[[#This Row],[Total
Payment]]-PaymentSchedule3[[#This Row],[Interest]],"")</f>
        <v/>
      </c>
      <c r="I185" s="35" t="str">
        <f ca="1">IF(PaymentSchedule3[[#This Row],[Payment Number]]&lt;&gt;"",PaymentSchedule3[[#This Row],[Beginning
Balance]]*(InterestRate/PaymentsPerYear),"")</f>
        <v/>
      </c>
      <c r="J185" s="33" t="str">
        <f ca="1">IF(PaymentSchedule3[[#This Row],[Payment Number]]&lt;&gt;"",IF(PaymentSchedule3[[#This Row],[Scheduled Payment]]+PaymentSchedule3[[#This Row],[Extra
Payment]]&lt;=PaymentSchedule3[[#This Row],[Beginning
Balance]],PaymentSchedule3[[#This Row],[Beginning
Balance]]-PaymentSchedule3[[#This Row],[Principal]],0),"")</f>
        <v/>
      </c>
      <c r="K185" s="35" t="str">
        <f ca="1">IF(PaymentSchedule3[[#This Row],[Payment Number]]&lt;&gt;"",SUM(INDEX(PaymentSchedule3[Interest],1,1):PaymentSchedule3[[#This Row],[Interest]]),"")</f>
        <v/>
      </c>
    </row>
    <row r="186" spans="2:11" ht="24" customHeight="1">
      <c r="B186" s="31" t="str">
        <f ca="1">IF(LoanIsGood,IF(ROW()-ROW(PaymentSchedule3[[#Headers],[Payment Number]])&gt;ScheduledNumberOfPayments,"",ROW()-ROW(PaymentSchedule3[[#Headers],[Payment Number]])),"")</f>
        <v/>
      </c>
      <c r="C186" s="32" t="str">
        <f ca="1">IF(PaymentSchedule3[[#This Row],[Payment Number]]&lt;&gt;"",EOMONTH(LoanStartDate,ROW(PaymentSchedule3[[#This Row],[Payment Number]])-ROW(PaymentSchedule3[[#Headers],[Payment Number]])-2)+DAY(LoanStartDate),"")</f>
        <v/>
      </c>
      <c r="D186" s="33" t="str">
        <f ca="1">IF(PaymentSchedule3[[#This Row],[Payment Number]]&lt;&gt;"",IF(ROW()-ROW(PaymentSchedule3[[#Headers],[Beginning
Balance]])=1,LoanAmount,INDEX(PaymentSchedule3[Ending
Balance],ROW()-ROW(PaymentSchedule3[[#Headers],[Beginning
Balance]])-1)),"")</f>
        <v/>
      </c>
      <c r="E186" s="34" t="str">
        <f ca="1">IF(PaymentSchedule3[[#This Row],[Payment Number]]&lt;&gt;"",ScheduledPayment,"")</f>
        <v/>
      </c>
      <c r="F186"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6"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6" s="33" t="str">
        <f ca="1">IF(PaymentSchedule3[[#This Row],[Payment Number]]&lt;&gt;"",PaymentSchedule3[[#This Row],[Total
Payment]]-PaymentSchedule3[[#This Row],[Interest]],"")</f>
        <v/>
      </c>
      <c r="I186" s="35" t="str">
        <f ca="1">IF(PaymentSchedule3[[#This Row],[Payment Number]]&lt;&gt;"",PaymentSchedule3[[#This Row],[Beginning
Balance]]*(InterestRate/PaymentsPerYear),"")</f>
        <v/>
      </c>
      <c r="J186" s="33" t="str">
        <f ca="1">IF(PaymentSchedule3[[#This Row],[Payment Number]]&lt;&gt;"",IF(PaymentSchedule3[[#This Row],[Scheduled Payment]]+PaymentSchedule3[[#This Row],[Extra
Payment]]&lt;=PaymentSchedule3[[#This Row],[Beginning
Balance]],PaymentSchedule3[[#This Row],[Beginning
Balance]]-PaymentSchedule3[[#This Row],[Principal]],0),"")</f>
        <v/>
      </c>
      <c r="K186" s="35" t="str">
        <f ca="1">IF(PaymentSchedule3[[#This Row],[Payment Number]]&lt;&gt;"",SUM(INDEX(PaymentSchedule3[Interest],1,1):PaymentSchedule3[[#This Row],[Interest]]),"")</f>
        <v/>
      </c>
    </row>
    <row r="187" spans="2:11" ht="24" customHeight="1">
      <c r="B187" s="31" t="str">
        <f ca="1">IF(LoanIsGood,IF(ROW()-ROW(PaymentSchedule3[[#Headers],[Payment Number]])&gt;ScheduledNumberOfPayments,"",ROW()-ROW(PaymentSchedule3[[#Headers],[Payment Number]])),"")</f>
        <v/>
      </c>
      <c r="C187" s="32" t="str">
        <f ca="1">IF(PaymentSchedule3[[#This Row],[Payment Number]]&lt;&gt;"",EOMONTH(LoanStartDate,ROW(PaymentSchedule3[[#This Row],[Payment Number]])-ROW(PaymentSchedule3[[#Headers],[Payment Number]])-2)+DAY(LoanStartDate),"")</f>
        <v/>
      </c>
      <c r="D187" s="33" t="str">
        <f ca="1">IF(PaymentSchedule3[[#This Row],[Payment Number]]&lt;&gt;"",IF(ROW()-ROW(PaymentSchedule3[[#Headers],[Beginning
Balance]])=1,LoanAmount,INDEX(PaymentSchedule3[Ending
Balance],ROW()-ROW(PaymentSchedule3[[#Headers],[Beginning
Balance]])-1)),"")</f>
        <v/>
      </c>
      <c r="E187" s="34" t="str">
        <f ca="1">IF(PaymentSchedule3[[#This Row],[Payment Number]]&lt;&gt;"",ScheduledPayment,"")</f>
        <v/>
      </c>
      <c r="F187"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7"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7" s="33" t="str">
        <f ca="1">IF(PaymentSchedule3[[#This Row],[Payment Number]]&lt;&gt;"",PaymentSchedule3[[#This Row],[Total
Payment]]-PaymentSchedule3[[#This Row],[Interest]],"")</f>
        <v/>
      </c>
      <c r="I187" s="35" t="str">
        <f ca="1">IF(PaymentSchedule3[[#This Row],[Payment Number]]&lt;&gt;"",PaymentSchedule3[[#This Row],[Beginning
Balance]]*(InterestRate/PaymentsPerYear),"")</f>
        <v/>
      </c>
      <c r="J187" s="33" t="str">
        <f ca="1">IF(PaymentSchedule3[[#This Row],[Payment Number]]&lt;&gt;"",IF(PaymentSchedule3[[#This Row],[Scheduled Payment]]+PaymentSchedule3[[#This Row],[Extra
Payment]]&lt;=PaymentSchedule3[[#This Row],[Beginning
Balance]],PaymentSchedule3[[#This Row],[Beginning
Balance]]-PaymentSchedule3[[#This Row],[Principal]],0),"")</f>
        <v/>
      </c>
      <c r="K187" s="35" t="str">
        <f ca="1">IF(PaymentSchedule3[[#This Row],[Payment Number]]&lt;&gt;"",SUM(INDEX(PaymentSchedule3[Interest],1,1):PaymentSchedule3[[#This Row],[Interest]]),"")</f>
        <v/>
      </c>
    </row>
    <row r="188" spans="2:11" ht="24" customHeight="1">
      <c r="B188" s="31" t="str">
        <f ca="1">IF(LoanIsGood,IF(ROW()-ROW(PaymentSchedule3[[#Headers],[Payment Number]])&gt;ScheduledNumberOfPayments,"",ROW()-ROW(PaymentSchedule3[[#Headers],[Payment Number]])),"")</f>
        <v/>
      </c>
      <c r="C188" s="32" t="str">
        <f ca="1">IF(PaymentSchedule3[[#This Row],[Payment Number]]&lt;&gt;"",EOMONTH(LoanStartDate,ROW(PaymentSchedule3[[#This Row],[Payment Number]])-ROW(PaymentSchedule3[[#Headers],[Payment Number]])-2)+DAY(LoanStartDate),"")</f>
        <v/>
      </c>
      <c r="D188" s="33" t="str">
        <f ca="1">IF(PaymentSchedule3[[#This Row],[Payment Number]]&lt;&gt;"",IF(ROW()-ROW(PaymentSchedule3[[#Headers],[Beginning
Balance]])=1,LoanAmount,INDEX(PaymentSchedule3[Ending
Balance],ROW()-ROW(PaymentSchedule3[[#Headers],[Beginning
Balance]])-1)),"")</f>
        <v/>
      </c>
      <c r="E188" s="34" t="str">
        <f ca="1">IF(PaymentSchedule3[[#This Row],[Payment Number]]&lt;&gt;"",ScheduledPayment,"")</f>
        <v/>
      </c>
      <c r="F188"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8"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8" s="33" t="str">
        <f ca="1">IF(PaymentSchedule3[[#This Row],[Payment Number]]&lt;&gt;"",PaymentSchedule3[[#This Row],[Total
Payment]]-PaymentSchedule3[[#This Row],[Interest]],"")</f>
        <v/>
      </c>
      <c r="I188" s="35" t="str">
        <f ca="1">IF(PaymentSchedule3[[#This Row],[Payment Number]]&lt;&gt;"",PaymentSchedule3[[#This Row],[Beginning
Balance]]*(InterestRate/PaymentsPerYear),"")</f>
        <v/>
      </c>
      <c r="J188" s="33" t="str">
        <f ca="1">IF(PaymentSchedule3[[#This Row],[Payment Number]]&lt;&gt;"",IF(PaymentSchedule3[[#This Row],[Scheduled Payment]]+PaymentSchedule3[[#This Row],[Extra
Payment]]&lt;=PaymentSchedule3[[#This Row],[Beginning
Balance]],PaymentSchedule3[[#This Row],[Beginning
Balance]]-PaymentSchedule3[[#This Row],[Principal]],0),"")</f>
        <v/>
      </c>
      <c r="K188" s="35" t="str">
        <f ca="1">IF(PaymentSchedule3[[#This Row],[Payment Number]]&lt;&gt;"",SUM(INDEX(PaymentSchedule3[Interest],1,1):PaymentSchedule3[[#This Row],[Interest]]),"")</f>
        <v/>
      </c>
    </row>
    <row r="189" spans="2:11" ht="24" customHeight="1">
      <c r="B189" s="31" t="str">
        <f ca="1">IF(LoanIsGood,IF(ROW()-ROW(PaymentSchedule3[[#Headers],[Payment Number]])&gt;ScheduledNumberOfPayments,"",ROW()-ROW(PaymentSchedule3[[#Headers],[Payment Number]])),"")</f>
        <v/>
      </c>
      <c r="C189" s="32" t="str">
        <f ca="1">IF(PaymentSchedule3[[#This Row],[Payment Number]]&lt;&gt;"",EOMONTH(LoanStartDate,ROW(PaymentSchedule3[[#This Row],[Payment Number]])-ROW(PaymentSchedule3[[#Headers],[Payment Number]])-2)+DAY(LoanStartDate),"")</f>
        <v/>
      </c>
      <c r="D189" s="33" t="str">
        <f ca="1">IF(PaymentSchedule3[[#This Row],[Payment Number]]&lt;&gt;"",IF(ROW()-ROW(PaymentSchedule3[[#Headers],[Beginning
Balance]])=1,LoanAmount,INDEX(PaymentSchedule3[Ending
Balance],ROW()-ROW(PaymentSchedule3[[#Headers],[Beginning
Balance]])-1)),"")</f>
        <v/>
      </c>
      <c r="E189" s="34" t="str">
        <f ca="1">IF(PaymentSchedule3[[#This Row],[Payment Number]]&lt;&gt;"",ScheduledPayment,"")</f>
        <v/>
      </c>
      <c r="F189"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9"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9" s="33" t="str">
        <f ca="1">IF(PaymentSchedule3[[#This Row],[Payment Number]]&lt;&gt;"",PaymentSchedule3[[#This Row],[Total
Payment]]-PaymentSchedule3[[#This Row],[Interest]],"")</f>
        <v/>
      </c>
      <c r="I189" s="35" t="str">
        <f ca="1">IF(PaymentSchedule3[[#This Row],[Payment Number]]&lt;&gt;"",PaymentSchedule3[[#This Row],[Beginning
Balance]]*(InterestRate/PaymentsPerYear),"")</f>
        <v/>
      </c>
      <c r="J189" s="33" t="str">
        <f ca="1">IF(PaymentSchedule3[[#This Row],[Payment Number]]&lt;&gt;"",IF(PaymentSchedule3[[#This Row],[Scheduled Payment]]+PaymentSchedule3[[#This Row],[Extra
Payment]]&lt;=PaymentSchedule3[[#This Row],[Beginning
Balance]],PaymentSchedule3[[#This Row],[Beginning
Balance]]-PaymentSchedule3[[#This Row],[Principal]],0),"")</f>
        <v/>
      </c>
      <c r="K189" s="35" t="str">
        <f ca="1">IF(PaymentSchedule3[[#This Row],[Payment Number]]&lt;&gt;"",SUM(INDEX(PaymentSchedule3[Interest],1,1):PaymentSchedule3[[#This Row],[Interest]]),"")</f>
        <v/>
      </c>
    </row>
    <row r="190" spans="2:11" ht="24" customHeight="1">
      <c r="B190" s="31" t="str">
        <f ca="1">IF(LoanIsGood,IF(ROW()-ROW(PaymentSchedule3[[#Headers],[Payment Number]])&gt;ScheduledNumberOfPayments,"",ROW()-ROW(PaymentSchedule3[[#Headers],[Payment Number]])),"")</f>
        <v/>
      </c>
      <c r="C190" s="32" t="str">
        <f ca="1">IF(PaymentSchedule3[[#This Row],[Payment Number]]&lt;&gt;"",EOMONTH(LoanStartDate,ROW(PaymentSchedule3[[#This Row],[Payment Number]])-ROW(PaymentSchedule3[[#Headers],[Payment Number]])-2)+DAY(LoanStartDate),"")</f>
        <v/>
      </c>
      <c r="D190" s="33" t="str">
        <f ca="1">IF(PaymentSchedule3[[#This Row],[Payment Number]]&lt;&gt;"",IF(ROW()-ROW(PaymentSchedule3[[#Headers],[Beginning
Balance]])=1,LoanAmount,INDEX(PaymentSchedule3[Ending
Balance],ROW()-ROW(PaymentSchedule3[[#Headers],[Beginning
Balance]])-1)),"")</f>
        <v/>
      </c>
      <c r="E190" s="34" t="str">
        <f ca="1">IF(PaymentSchedule3[[#This Row],[Payment Number]]&lt;&gt;"",ScheduledPayment,"")</f>
        <v/>
      </c>
      <c r="F190"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0"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0" s="33" t="str">
        <f ca="1">IF(PaymentSchedule3[[#This Row],[Payment Number]]&lt;&gt;"",PaymentSchedule3[[#This Row],[Total
Payment]]-PaymentSchedule3[[#This Row],[Interest]],"")</f>
        <v/>
      </c>
      <c r="I190" s="35" t="str">
        <f ca="1">IF(PaymentSchedule3[[#This Row],[Payment Number]]&lt;&gt;"",PaymentSchedule3[[#This Row],[Beginning
Balance]]*(InterestRate/PaymentsPerYear),"")</f>
        <v/>
      </c>
      <c r="J190" s="33" t="str">
        <f ca="1">IF(PaymentSchedule3[[#This Row],[Payment Number]]&lt;&gt;"",IF(PaymentSchedule3[[#This Row],[Scheduled Payment]]+PaymentSchedule3[[#This Row],[Extra
Payment]]&lt;=PaymentSchedule3[[#This Row],[Beginning
Balance]],PaymentSchedule3[[#This Row],[Beginning
Balance]]-PaymentSchedule3[[#This Row],[Principal]],0),"")</f>
        <v/>
      </c>
      <c r="K190" s="35" t="str">
        <f ca="1">IF(PaymentSchedule3[[#This Row],[Payment Number]]&lt;&gt;"",SUM(INDEX(PaymentSchedule3[Interest],1,1):PaymentSchedule3[[#This Row],[Interest]]),"")</f>
        <v/>
      </c>
    </row>
    <row r="191" spans="2:11" ht="24" customHeight="1">
      <c r="B191" s="31" t="str">
        <f ca="1">IF(LoanIsGood,IF(ROW()-ROW(PaymentSchedule3[[#Headers],[Payment Number]])&gt;ScheduledNumberOfPayments,"",ROW()-ROW(PaymentSchedule3[[#Headers],[Payment Number]])),"")</f>
        <v/>
      </c>
      <c r="C191" s="32" t="str">
        <f ca="1">IF(PaymentSchedule3[[#This Row],[Payment Number]]&lt;&gt;"",EOMONTH(LoanStartDate,ROW(PaymentSchedule3[[#This Row],[Payment Number]])-ROW(PaymentSchedule3[[#Headers],[Payment Number]])-2)+DAY(LoanStartDate),"")</f>
        <v/>
      </c>
      <c r="D191" s="33" t="str">
        <f ca="1">IF(PaymentSchedule3[[#This Row],[Payment Number]]&lt;&gt;"",IF(ROW()-ROW(PaymentSchedule3[[#Headers],[Beginning
Balance]])=1,LoanAmount,INDEX(PaymentSchedule3[Ending
Balance],ROW()-ROW(PaymentSchedule3[[#Headers],[Beginning
Balance]])-1)),"")</f>
        <v/>
      </c>
      <c r="E191" s="34" t="str">
        <f ca="1">IF(PaymentSchedule3[[#This Row],[Payment Number]]&lt;&gt;"",ScheduledPayment,"")</f>
        <v/>
      </c>
      <c r="F191"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1"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1" s="33" t="str">
        <f ca="1">IF(PaymentSchedule3[[#This Row],[Payment Number]]&lt;&gt;"",PaymentSchedule3[[#This Row],[Total
Payment]]-PaymentSchedule3[[#This Row],[Interest]],"")</f>
        <v/>
      </c>
      <c r="I191" s="35" t="str">
        <f ca="1">IF(PaymentSchedule3[[#This Row],[Payment Number]]&lt;&gt;"",PaymentSchedule3[[#This Row],[Beginning
Balance]]*(InterestRate/PaymentsPerYear),"")</f>
        <v/>
      </c>
      <c r="J191" s="33" t="str">
        <f ca="1">IF(PaymentSchedule3[[#This Row],[Payment Number]]&lt;&gt;"",IF(PaymentSchedule3[[#This Row],[Scheduled Payment]]+PaymentSchedule3[[#This Row],[Extra
Payment]]&lt;=PaymentSchedule3[[#This Row],[Beginning
Balance]],PaymentSchedule3[[#This Row],[Beginning
Balance]]-PaymentSchedule3[[#This Row],[Principal]],0),"")</f>
        <v/>
      </c>
      <c r="K191" s="35" t="str">
        <f ca="1">IF(PaymentSchedule3[[#This Row],[Payment Number]]&lt;&gt;"",SUM(INDEX(PaymentSchedule3[Interest],1,1):PaymentSchedule3[[#This Row],[Interest]]),"")</f>
        <v/>
      </c>
    </row>
    <row r="192" spans="2:11" ht="24" customHeight="1">
      <c r="B192" s="31" t="str">
        <f ca="1">IF(LoanIsGood,IF(ROW()-ROW(PaymentSchedule3[[#Headers],[Payment Number]])&gt;ScheduledNumberOfPayments,"",ROW()-ROW(PaymentSchedule3[[#Headers],[Payment Number]])),"")</f>
        <v/>
      </c>
      <c r="C192" s="32" t="str">
        <f ca="1">IF(PaymentSchedule3[[#This Row],[Payment Number]]&lt;&gt;"",EOMONTH(LoanStartDate,ROW(PaymentSchedule3[[#This Row],[Payment Number]])-ROW(PaymentSchedule3[[#Headers],[Payment Number]])-2)+DAY(LoanStartDate),"")</f>
        <v/>
      </c>
      <c r="D192" s="33" t="str">
        <f ca="1">IF(PaymentSchedule3[[#This Row],[Payment Number]]&lt;&gt;"",IF(ROW()-ROW(PaymentSchedule3[[#Headers],[Beginning
Balance]])=1,LoanAmount,INDEX(PaymentSchedule3[Ending
Balance],ROW()-ROW(PaymentSchedule3[[#Headers],[Beginning
Balance]])-1)),"")</f>
        <v/>
      </c>
      <c r="E192" s="34" t="str">
        <f ca="1">IF(PaymentSchedule3[[#This Row],[Payment Number]]&lt;&gt;"",ScheduledPayment,"")</f>
        <v/>
      </c>
      <c r="F192"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2"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2" s="33" t="str">
        <f ca="1">IF(PaymentSchedule3[[#This Row],[Payment Number]]&lt;&gt;"",PaymentSchedule3[[#This Row],[Total
Payment]]-PaymentSchedule3[[#This Row],[Interest]],"")</f>
        <v/>
      </c>
      <c r="I192" s="35" t="str">
        <f ca="1">IF(PaymentSchedule3[[#This Row],[Payment Number]]&lt;&gt;"",PaymentSchedule3[[#This Row],[Beginning
Balance]]*(InterestRate/PaymentsPerYear),"")</f>
        <v/>
      </c>
      <c r="J192" s="33" t="str">
        <f ca="1">IF(PaymentSchedule3[[#This Row],[Payment Number]]&lt;&gt;"",IF(PaymentSchedule3[[#This Row],[Scheduled Payment]]+PaymentSchedule3[[#This Row],[Extra
Payment]]&lt;=PaymentSchedule3[[#This Row],[Beginning
Balance]],PaymentSchedule3[[#This Row],[Beginning
Balance]]-PaymentSchedule3[[#This Row],[Principal]],0),"")</f>
        <v/>
      </c>
      <c r="K192" s="35" t="str">
        <f ca="1">IF(PaymentSchedule3[[#This Row],[Payment Number]]&lt;&gt;"",SUM(INDEX(PaymentSchedule3[Interest],1,1):PaymentSchedule3[[#This Row],[Interest]]),"")</f>
        <v/>
      </c>
    </row>
    <row r="193" spans="2:11" ht="24" customHeight="1">
      <c r="B193" s="31" t="str">
        <f ca="1">IF(LoanIsGood,IF(ROW()-ROW(PaymentSchedule3[[#Headers],[Payment Number]])&gt;ScheduledNumberOfPayments,"",ROW()-ROW(PaymentSchedule3[[#Headers],[Payment Number]])),"")</f>
        <v/>
      </c>
      <c r="C193" s="32" t="str">
        <f ca="1">IF(PaymentSchedule3[[#This Row],[Payment Number]]&lt;&gt;"",EOMONTH(LoanStartDate,ROW(PaymentSchedule3[[#This Row],[Payment Number]])-ROW(PaymentSchedule3[[#Headers],[Payment Number]])-2)+DAY(LoanStartDate),"")</f>
        <v/>
      </c>
      <c r="D193" s="33" t="str">
        <f ca="1">IF(PaymentSchedule3[[#This Row],[Payment Number]]&lt;&gt;"",IF(ROW()-ROW(PaymentSchedule3[[#Headers],[Beginning
Balance]])=1,LoanAmount,INDEX(PaymentSchedule3[Ending
Balance],ROW()-ROW(PaymentSchedule3[[#Headers],[Beginning
Balance]])-1)),"")</f>
        <v/>
      </c>
      <c r="E193" s="34" t="str">
        <f ca="1">IF(PaymentSchedule3[[#This Row],[Payment Number]]&lt;&gt;"",ScheduledPayment,"")</f>
        <v/>
      </c>
      <c r="F193"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3"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3" s="33" t="str">
        <f ca="1">IF(PaymentSchedule3[[#This Row],[Payment Number]]&lt;&gt;"",PaymentSchedule3[[#This Row],[Total
Payment]]-PaymentSchedule3[[#This Row],[Interest]],"")</f>
        <v/>
      </c>
      <c r="I193" s="35" t="str">
        <f ca="1">IF(PaymentSchedule3[[#This Row],[Payment Number]]&lt;&gt;"",PaymentSchedule3[[#This Row],[Beginning
Balance]]*(InterestRate/PaymentsPerYear),"")</f>
        <v/>
      </c>
      <c r="J193" s="33" t="str">
        <f ca="1">IF(PaymentSchedule3[[#This Row],[Payment Number]]&lt;&gt;"",IF(PaymentSchedule3[[#This Row],[Scheduled Payment]]+PaymentSchedule3[[#This Row],[Extra
Payment]]&lt;=PaymentSchedule3[[#This Row],[Beginning
Balance]],PaymentSchedule3[[#This Row],[Beginning
Balance]]-PaymentSchedule3[[#This Row],[Principal]],0),"")</f>
        <v/>
      </c>
      <c r="K193" s="35" t="str">
        <f ca="1">IF(PaymentSchedule3[[#This Row],[Payment Number]]&lt;&gt;"",SUM(INDEX(PaymentSchedule3[Interest],1,1):PaymentSchedule3[[#This Row],[Interest]]),"")</f>
        <v/>
      </c>
    </row>
    <row r="194" spans="2:11" ht="24" customHeight="1">
      <c r="B194" s="31" t="str">
        <f ca="1">IF(LoanIsGood,IF(ROW()-ROW(PaymentSchedule3[[#Headers],[Payment Number]])&gt;ScheduledNumberOfPayments,"",ROW()-ROW(PaymentSchedule3[[#Headers],[Payment Number]])),"")</f>
        <v/>
      </c>
      <c r="C194" s="32" t="str">
        <f ca="1">IF(PaymentSchedule3[[#This Row],[Payment Number]]&lt;&gt;"",EOMONTH(LoanStartDate,ROW(PaymentSchedule3[[#This Row],[Payment Number]])-ROW(PaymentSchedule3[[#Headers],[Payment Number]])-2)+DAY(LoanStartDate),"")</f>
        <v/>
      </c>
      <c r="D194" s="33" t="str">
        <f ca="1">IF(PaymentSchedule3[[#This Row],[Payment Number]]&lt;&gt;"",IF(ROW()-ROW(PaymentSchedule3[[#Headers],[Beginning
Balance]])=1,LoanAmount,INDEX(PaymentSchedule3[Ending
Balance],ROW()-ROW(PaymentSchedule3[[#Headers],[Beginning
Balance]])-1)),"")</f>
        <v/>
      </c>
      <c r="E194" s="34" t="str">
        <f ca="1">IF(PaymentSchedule3[[#This Row],[Payment Number]]&lt;&gt;"",ScheduledPayment,"")</f>
        <v/>
      </c>
      <c r="F194"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4"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4" s="33" t="str">
        <f ca="1">IF(PaymentSchedule3[[#This Row],[Payment Number]]&lt;&gt;"",PaymentSchedule3[[#This Row],[Total
Payment]]-PaymentSchedule3[[#This Row],[Interest]],"")</f>
        <v/>
      </c>
      <c r="I194" s="35" t="str">
        <f ca="1">IF(PaymentSchedule3[[#This Row],[Payment Number]]&lt;&gt;"",PaymentSchedule3[[#This Row],[Beginning
Balance]]*(InterestRate/PaymentsPerYear),"")</f>
        <v/>
      </c>
      <c r="J194" s="33" t="str">
        <f ca="1">IF(PaymentSchedule3[[#This Row],[Payment Number]]&lt;&gt;"",IF(PaymentSchedule3[[#This Row],[Scheduled Payment]]+PaymentSchedule3[[#This Row],[Extra
Payment]]&lt;=PaymentSchedule3[[#This Row],[Beginning
Balance]],PaymentSchedule3[[#This Row],[Beginning
Balance]]-PaymentSchedule3[[#This Row],[Principal]],0),"")</f>
        <v/>
      </c>
      <c r="K194" s="35" t="str">
        <f ca="1">IF(PaymentSchedule3[[#This Row],[Payment Number]]&lt;&gt;"",SUM(INDEX(PaymentSchedule3[Interest],1,1):PaymentSchedule3[[#This Row],[Interest]]),"")</f>
        <v/>
      </c>
    </row>
    <row r="195" spans="2:11" ht="24" customHeight="1">
      <c r="B195" s="31" t="str">
        <f ca="1">IF(LoanIsGood,IF(ROW()-ROW(PaymentSchedule3[[#Headers],[Payment Number]])&gt;ScheduledNumberOfPayments,"",ROW()-ROW(PaymentSchedule3[[#Headers],[Payment Number]])),"")</f>
        <v/>
      </c>
      <c r="C195" s="32" t="str">
        <f ca="1">IF(PaymentSchedule3[[#This Row],[Payment Number]]&lt;&gt;"",EOMONTH(LoanStartDate,ROW(PaymentSchedule3[[#This Row],[Payment Number]])-ROW(PaymentSchedule3[[#Headers],[Payment Number]])-2)+DAY(LoanStartDate),"")</f>
        <v/>
      </c>
      <c r="D195" s="33" t="str">
        <f ca="1">IF(PaymentSchedule3[[#This Row],[Payment Number]]&lt;&gt;"",IF(ROW()-ROW(PaymentSchedule3[[#Headers],[Beginning
Balance]])=1,LoanAmount,INDEX(PaymentSchedule3[Ending
Balance],ROW()-ROW(PaymentSchedule3[[#Headers],[Beginning
Balance]])-1)),"")</f>
        <v/>
      </c>
      <c r="E195" s="34" t="str">
        <f ca="1">IF(PaymentSchedule3[[#This Row],[Payment Number]]&lt;&gt;"",ScheduledPayment,"")</f>
        <v/>
      </c>
      <c r="F195"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5"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5" s="33" t="str">
        <f ca="1">IF(PaymentSchedule3[[#This Row],[Payment Number]]&lt;&gt;"",PaymentSchedule3[[#This Row],[Total
Payment]]-PaymentSchedule3[[#This Row],[Interest]],"")</f>
        <v/>
      </c>
      <c r="I195" s="35" t="str">
        <f ca="1">IF(PaymentSchedule3[[#This Row],[Payment Number]]&lt;&gt;"",PaymentSchedule3[[#This Row],[Beginning
Balance]]*(InterestRate/PaymentsPerYear),"")</f>
        <v/>
      </c>
      <c r="J195" s="33" t="str">
        <f ca="1">IF(PaymentSchedule3[[#This Row],[Payment Number]]&lt;&gt;"",IF(PaymentSchedule3[[#This Row],[Scheduled Payment]]+PaymentSchedule3[[#This Row],[Extra
Payment]]&lt;=PaymentSchedule3[[#This Row],[Beginning
Balance]],PaymentSchedule3[[#This Row],[Beginning
Balance]]-PaymentSchedule3[[#This Row],[Principal]],0),"")</f>
        <v/>
      </c>
      <c r="K195" s="35" t="str">
        <f ca="1">IF(PaymentSchedule3[[#This Row],[Payment Number]]&lt;&gt;"",SUM(INDEX(PaymentSchedule3[Interest],1,1):PaymentSchedule3[[#This Row],[Interest]]),"")</f>
        <v/>
      </c>
    </row>
    <row r="196" spans="2:11" ht="24" customHeight="1">
      <c r="B196" s="31" t="str">
        <f ca="1">IF(LoanIsGood,IF(ROW()-ROW(PaymentSchedule3[[#Headers],[Payment Number]])&gt;ScheduledNumberOfPayments,"",ROW()-ROW(PaymentSchedule3[[#Headers],[Payment Number]])),"")</f>
        <v/>
      </c>
      <c r="C196" s="32" t="str">
        <f ca="1">IF(PaymentSchedule3[[#This Row],[Payment Number]]&lt;&gt;"",EOMONTH(LoanStartDate,ROW(PaymentSchedule3[[#This Row],[Payment Number]])-ROW(PaymentSchedule3[[#Headers],[Payment Number]])-2)+DAY(LoanStartDate),"")</f>
        <v/>
      </c>
      <c r="D196" s="33" t="str">
        <f ca="1">IF(PaymentSchedule3[[#This Row],[Payment Number]]&lt;&gt;"",IF(ROW()-ROW(PaymentSchedule3[[#Headers],[Beginning
Balance]])=1,LoanAmount,INDEX(PaymentSchedule3[Ending
Balance],ROW()-ROW(PaymentSchedule3[[#Headers],[Beginning
Balance]])-1)),"")</f>
        <v/>
      </c>
      <c r="E196" s="34" t="str">
        <f ca="1">IF(PaymentSchedule3[[#This Row],[Payment Number]]&lt;&gt;"",ScheduledPayment,"")</f>
        <v/>
      </c>
      <c r="F196"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6"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6" s="33" t="str">
        <f ca="1">IF(PaymentSchedule3[[#This Row],[Payment Number]]&lt;&gt;"",PaymentSchedule3[[#This Row],[Total
Payment]]-PaymentSchedule3[[#This Row],[Interest]],"")</f>
        <v/>
      </c>
      <c r="I196" s="35" t="str">
        <f ca="1">IF(PaymentSchedule3[[#This Row],[Payment Number]]&lt;&gt;"",PaymentSchedule3[[#This Row],[Beginning
Balance]]*(InterestRate/PaymentsPerYear),"")</f>
        <v/>
      </c>
      <c r="J196" s="33" t="str">
        <f ca="1">IF(PaymentSchedule3[[#This Row],[Payment Number]]&lt;&gt;"",IF(PaymentSchedule3[[#This Row],[Scheduled Payment]]+PaymentSchedule3[[#This Row],[Extra
Payment]]&lt;=PaymentSchedule3[[#This Row],[Beginning
Balance]],PaymentSchedule3[[#This Row],[Beginning
Balance]]-PaymentSchedule3[[#This Row],[Principal]],0),"")</f>
        <v/>
      </c>
      <c r="K196" s="35" t="str">
        <f ca="1">IF(PaymentSchedule3[[#This Row],[Payment Number]]&lt;&gt;"",SUM(INDEX(PaymentSchedule3[Interest],1,1):PaymentSchedule3[[#This Row],[Interest]]),"")</f>
        <v/>
      </c>
    </row>
    <row r="197" spans="2:11" ht="24" customHeight="1">
      <c r="B197" s="31" t="str">
        <f ca="1">IF(LoanIsGood,IF(ROW()-ROW(PaymentSchedule3[[#Headers],[Payment Number]])&gt;ScheduledNumberOfPayments,"",ROW()-ROW(PaymentSchedule3[[#Headers],[Payment Number]])),"")</f>
        <v/>
      </c>
      <c r="C197" s="32" t="str">
        <f ca="1">IF(PaymentSchedule3[[#This Row],[Payment Number]]&lt;&gt;"",EOMONTH(LoanStartDate,ROW(PaymentSchedule3[[#This Row],[Payment Number]])-ROW(PaymentSchedule3[[#Headers],[Payment Number]])-2)+DAY(LoanStartDate),"")</f>
        <v/>
      </c>
      <c r="D197" s="33" t="str">
        <f ca="1">IF(PaymentSchedule3[[#This Row],[Payment Number]]&lt;&gt;"",IF(ROW()-ROW(PaymentSchedule3[[#Headers],[Beginning
Balance]])=1,LoanAmount,INDEX(PaymentSchedule3[Ending
Balance],ROW()-ROW(PaymentSchedule3[[#Headers],[Beginning
Balance]])-1)),"")</f>
        <v/>
      </c>
      <c r="E197" s="34" t="str">
        <f ca="1">IF(PaymentSchedule3[[#This Row],[Payment Number]]&lt;&gt;"",ScheduledPayment,"")</f>
        <v/>
      </c>
      <c r="F197"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7"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7" s="33" t="str">
        <f ca="1">IF(PaymentSchedule3[[#This Row],[Payment Number]]&lt;&gt;"",PaymentSchedule3[[#This Row],[Total
Payment]]-PaymentSchedule3[[#This Row],[Interest]],"")</f>
        <v/>
      </c>
      <c r="I197" s="35" t="str">
        <f ca="1">IF(PaymentSchedule3[[#This Row],[Payment Number]]&lt;&gt;"",PaymentSchedule3[[#This Row],[Beginning
Balance]]*(InterestRate/PaymentsPerYear),"")</f>
        <v/>
      </c>
      <c r="J197" s="33" t="str">
        <f ca="1">IF(PaymentSchedule3[[#This Row],[Payment Number]]&lt;&gt;"",IF(PaymentSchedule3[[#This Row],[Scheduled Payment]]+PaymentSchedule3[[#This Row],[Extra
Payment]]&lt;=PaymentSchedule3[[#This Row],[Beginning
Balance]],PaymentSchedule3[[#This Row],[Beginning
Balance]]-PaymentSchedule3[[#This Row],[Principal]],0),"")</f>
        <v/>
      </c>
      <c r="K197" s="35" t="str">
        <f ca="1">IF(PaymentSchedule3[[#This Row],[Payment Number]]&lt;&gt;"",SUM(INDEX(PaymentSchedule3[Interest],1,1):PaymentSchedule3[[#This Row],[Interest]]),"")</f>
        <v/>
      </c>
    </row>
    <row r="198" spans="2:11" ht="24" customHeight="1">
      <c r="B198" s="31" t="str">
        <f ca="1">IF(LoanIsGood,IF(ROW()-ROW(PaymentSchedule3[[#Headers],[Payment Number]])&gt;ScheduledNumberOfPayments,"",ROW()-ROW(PaymentSchedule3[[#Headers],[Payment Number]])),"")</f>
        <v/>
      </c>
      <c r="C198" s="32" t="str">
        <f ca="1">IF(PaymentSchedule3[[#This Row],[Payment Number]]&lt;&gt;"",EOMONTH(LoanStartDate,ROW(PaymentSchedule3[[#This Row],[Payment Number]])-ROW(PaymentSchedule3[[#Headers],[Payment Number]])-2)+DAY(LoanStartDate),"")</f>
        <v/>
      </c>
      <c r="D198" s="33" t="str">
        <f ca="1">IF(PaymentSchedule3[[#This Row],[Payment Number]]&lt;&gt;"",IF(ROW()-ROW(PaymentSchedule3[[#Headers],[Beginning
Balance]])=1,LoanAmount,INDEX(PaymentSchedule3[Ending
Balance],ROW()-ROW(PaymentSchedule3[[#Headers],[Beginning
Balance]])-1)),"")</f>
        <v/>
      </c>
      <c r="E198" s="34" t="str">
        <f ca="1">IF(PaymentSchedule3[[#This Row],[Payment Number]]&lt;&gt;"",ScheduledPayment,"")</f>
        <v/>
      </c>
      <c r="F198"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8"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8" s="33" t="str">
        <f ca="1">IF(PaymentSchedule3[[#This Row],[Payment Number]]&lt;&gt;"",PaymentSchedule3[[#This Row],[Total
Payment]]-PaymentSchedule3[[#This Row],[Interest]],"")</f>
        <v/>
      </c>
      <c r="I198" s="35" t="str">
        <f ca="1">IF(PaymentSchedule3[[#This Row],[Payment Number]]&lt;&gt;"",PaymentSchedule3[[#This Row],[Beginning
Balance]]*(InterestRate/PaymentsPerYear),"")</f>
        <v/>
      </c>
      <c r="J198" s="33" t="str">
        <f ca="1">IF(PaymentSchedule3[[#This Row],[Payment Number]]&lt;&gt;"",IF(PaymentSchedule3[[#This Row],[Scheduled Payment]]+PaymentSchedule3[[#This Row],[Extra
Payment]]&lt;=PaymentSchedule3[[#This Row],[Beginning
Balance]],PaymentSchedule3[[#This Row],[Beginning
Balance]]-PaymentSchedule3[[#This Row],[Principal]],0),"")</f>
        <v/>
      </c>
      <c r="K198" s="35" t="str">
        <f ca="1">IF(PaymentSchedule3[[#This Row],[Payment Number]]&lt;&gt;"",SUM(INDEX(PaymentSchedule3[Interest],1,1):PaymentSchedule3[[#This Row],[Interest]]),"")</f>
        <v/>
      </c>
    </row>
    <row r="199" spans="2:11" ht="24" customHeight="1">
      <c r="B199" s="31" t="str">
        <f ca="1">IF(LoanIsGood,IF(ROW()-ROW(PaymentSchedule3[[#Headers],[Payment Number]])&gt;ScheduledNumberOfPayments,"",ROW()-ROW(PaymentSchedule3[[#Headers],[Payment Number]])),"")</f>
        <v/>
      </c>
      <c r="C199" s="32" t="str">
        <f ca="1">IF(PaymentSchedule3[[#This Row],[Payment Number]]&lt;&gt;"",EOMONTH(LoanStartDate,ROW(PaymentSchedule3[[#This Row],[Payment Number]])-ROW(PaymentSchedule3[[#Headers],[Payment Number]])-2)+DAY(LoanStartDate),"")</f>
        <v/>
      </c>
      <c r="D199" s="33" t="str">
        <f ca="1">IF(PaymentSchedule3[[#This Row],[Payment Number]]&lt;&gt;"",IF(ROW()-ROW(PaymentSchedule3[[#Headers],[Beginning
Balance]])=1,LoanAmount,INDEX(PaymentSchedule3[Ending
Balance],ROW()-ROW(PaymentSchedule3[[#Headers],[Beginning
Balance]])-1)),"")</f>
        <v/>
      </c>
      <c r="E199" s="34" t="str">
        <f ca="1">IF(PaymentSchedule3[[#This Row],[Payment Number]]&lt;&gt;"",ScheduledPayment,"")</f>
        <v/>
      </c>
      <c r="F199"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9"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9" s="33" t="str">
        <f ca="1">IF(PaymentSchedule3[[#This Row],[Payment Number]]&lt;&gt;"",PaymentSchedule3[[#This Row],[Total
Payment]]-PaymentSchedule3[[#This Row],[Interest]],"")</f>
        <v/>
      </c>
      <c r="I199" s="35" t="str">
        <f ca="1">IF(PaymentSchedule3[[#This Row],[Payment Number]]&lt;&gt;"",PaymentSchedule3[[#This Row],[Beginning
Balance]]*(InterestRate/PaymentsPerYear),"")</f>
        <v/>
      </c>
      <c r="J199" s="33" t="str">
        <f ca="1">IF(PaymentSchedule3[[#This Row],[Payment Number]]&lt;&gt;"",IF(PaymentSchedule3[[#This Row],[Scheduled Payment]]+PaymentSchedule3[[#This Row],[Extra
Payment]]&lt;=PaymentSchedule3[[#This Row],[Beginning
Balance]],PaymentSchedule3[[#This Row],[Beginning
Balance]]-PaymentSchedule3[[#This Row],[Principal]],0),"")</f>
        <v/>
      </c>
      <c r="K199" s="35" t="str">
        <f ca="1">IF(PaymentSchedule3[[#This Row],[Payment Number]]&lt;&gt;"",SUM(INDEX(PaymentSchedule3[Interest],1,1):PaymentSchedule3[[#This Row],[Interest]]),"")</f>
        <v/>
      </c>
    </row>
    <row r="200" spans="2:11" ht="24" customHeight="1">
      <c r="B200" s="31" t="str">
        <f ca="1">IF(LoanIsGood,IF(ROW()-ROW(PaymentSchedule3[[#Headers],[Payment Number]])&gt;ScheduledNumberOfPayments,"",ROW()-ROW(PaymentSchedule3[[#Headers],[Payment Number]])),"")</f>
        <v/>
      </c>
      <c r="C200" s="32" t="str">
        <f ca="1">IF(PaymentSchedule3[[#This Row],[Payment Number]]&lt;&gt;"",EOMONTH(LoanStartDate,ROW(PaymentSchedule3[[#This Row],[Payment Number]])-ROW(PaymentSchedule3[[#Headers],[Payment Number]])-2)+DAY(LoanStartDate),"")</f>
        <v/>
      </c>
      <c r="D200" s="33" t="str">
        <f ca="1">IF(PaymentSchedule3[[#This Row],[Payment Number]]&lt;&gt;"",IF(ROW()-ROW(PaymentSchedule3[[#Headers],[Beginning
Balance]])=1,LoanAmount,INDEX(PaymentSchedule3[Ending
Balance],ROW()-ROW(PaymentSchedule3[[#Headers],[Beginning
Balance]])-1)),"")</f>
        <v/>
      </c>
      <c r="E200" s="34" t="str">
        <f ca="1">IF(PaymentSchedule3[[#This Row],[Payment Number]]&lt;&gt;"",ScheduledPayment,"")</f>
        <v/>
      </c>
      <c r="F200"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0"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0" s="33" t="str">
        <f ca="1">IF(PaymentSchedule3[[#This Row],[Payment Number]]&lt;&gt;"",PaymentSchedule3[[#This Row],[Total
Payment]]-PaymentSchedule3[[#This Row],[Interest]],"")</f>
        <v/>
      </c>
      <c r="I200" s="35" t="str">
        <f ca="1">IF(PaymentSchedule3[[#This Row],[Payment Number]]&lt;&gt;"",PaymentSchedule3[[#This Row],[Beginning
Balance]]*(InterestRate/PaymentsPerYear),"")</f>
        <v/>
      </c>
      <c r="J200" s="33" t="str">
        <f ca="1">IF(PaymentSchedule3[[#This Row],[Payment Number]]&lt;&gt;"",IF(PaymentSchedule3[[#This Row],[Scheduled Payment]]+PaymentSchedule3[[#This Row],[Extra
Payment]]&lt;=PaymentSchedule3[[#This Row],[Beginning
Balance]],PaymentSchedule3[[#This Row],[Beginning
Balance]]-PaymentSchedule3[[#This Row],[Principal]],0),"")</f>
        <v/>
      </c>
      <c r="K200" s="35" t="str">
        <f ca="1">IF(PaymentSchedule3[[#This Row],[Payment Number]]&lt;&gt;"",SUM(INDEX(PaymentSchedule3[Interest],1,1):PaymentSchedule3[[#This Row],[Interest]]),"")</f>
        <v/>
      </c>
    </row>
    <row r="201" spans="2:11" ht="24" customHeight="1">
      <c r="B201" s="31" t="str">
        <f ca="1">IF(LoanIsGood,IF(ROW()-ROW(PaymentSchedule3[[#Headers],[Payment Number]])&gt;ScheduledNumberOfPayments,"",ROW()-ROW(PaymentSchedule3[[#Headers],[Payment Number]])),"")</f>
        <v/>
      </c>
      <c r="C201" s="32" t="str">
        <f ca="1">IF(PaymentSchedule3[[#This Row],[Payment Number]]&lt;&gt;"",EOMONTH(LoanStartDate,ROW(PaymentSchedule3[[#This Row],[Payment Number]])-ROW(PaymentSchedule3[[#Headers],[Payment Number]])-2)+DAY(LoanStartDate),"")</f>
        <v/>
      </c>
      <c r="D201" s="33" t="str">
        <f ca="1">IF(PaymentSchedule3[[#This Row],[Payment Number]]&lt;&gt;"",IF(ROW()-ROW(PaymentSchedule3[[#Headers],[Beginning
Balance]])=1,LoanAmount,INDEX(PaymentSchedule3[Ending
Balance],ROW()-ROW(PaymentSchedule3[[#Headers],[Beginning
Balance]])-1)),"")</f>
        <v/>
      </c>
      <c r="E201" s="34" t="str">
        <f ca="1">IF(PaymentSchedule3[[#This Row],[Payment Number]]&lt;&gt;"",ScheduledPayment,"")</f>
        <v/>
      </c>
      <c r="F201"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1"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1" s="33" t="str">
        <f ca="1">IF(PaymentSchedule3[[#This Row],[Payment Number]]&lt;&gt;"",PaymentSchedule3[[#This Row],[Total
Payment]]-PaymentSchedule3[[#This Row],[Interest]],"")</f>
        <v/>
      </c>
      <c r="I201" s="35" t="str">
        <f ca="1">IF(PaymentSchedule3[[#This Row],[Payment Number]]&lt;&gt;"",PaymentSchedule3[[#This Row],[Beginning
Balance]]*(InterestRate/PaymentsPerYear),"")</f>
        <v/>
      </c>
      <c r="J201" s="33" t="str">
        <f ca="1">IF(PaymentSchedule3[[#This Row],[Payment Number]]&lt;&gt;"",IF(PaymentSchedule3[[#This Row],[Scheduled Payment]]+PaymentSchedule3[[#This Row],[Extra
Payment]]&lt;=PaymentSchedule3[[#This Row],[Beginning
Balance]],PaymentSchedule3[[#This Row],[Beginning
Balance]]-PaymentSchedule3[[#This Row],[Principal]],0),"")</f>
        <v/>
      </c>
      <c r="K201" s="35" t="str">
        <f ca="1">IF(PaymentSchedule3[[#This Row],[Payment Number]]&lt;&gt;"",SUM(INDEX(PaymentSchedule3[Interest],1,1):PaymentSchedule3[[#This Row],[Interest]]),"")</f>
        <v/>
      </c>
    </row>
    <row r="202" spans="2:11" ht="24" customHeight="1">
      <c r="B202" s="31" t="str">
        <f ca="1">IF(LoanIsGood,IF(ROW()-ROW(PaymentSchedule3[[#Headers],[Payment Number]])&gt;ScheduledNumberOfPayments,"",ROW()-ROW(PaymentSchedule3[[#Headers],[Payment Number]])),"")</f>
        <v/>
      </c>
      <c r="C202" s="32" t="str">
        <f ca="1">IF(PaymentSchedule3[[#This Row],[Payment Number]]&lt;&gt;"",EOMONTH(LoanStartDate,ROW(PaymentSchedule3[[#This Row],[Payment Number]])-ROW(PaymentSchedule3[[#Headers],[Payment Number]])-2)+DAY(LoanStartDate),"")</f>
        <v/>
      </c>
      <c r="D202" s="33" t="str">
        <f ca="1">IF(PaymentSchedule3[[#This Row],[Payment Number]]&lt;&gt;"",IF(ROW()-ROW(PaymentSchedule3[[#Headers],[Beginning
Balance]])=1,LoanAmount,INDEX(PaymentSchedule3[Ending
Balance],ROW()-ROW(PaymentSchedule3[[#Headers],[Beginning
Balance]])-1)),"")</f>
        <v/>
      </c>
      <c r="E202" s="34" t="str">
        <f ca="1">IF(PaymentSchedule3[[#This Row],[Payment Number]]&lt;&gt;"",ScheduledPayment,"")</f>
        <v/>
      </c>
      <c r="F202"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2"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2" s="33" t="str">
        <f ca="1">IF(PaymentSchedule3[[#This Row],[Payment Number]]&lt;&gt;"",PaymentSchedule3[[#This Row],[Total
Payment]]-PaymentSchedule3[[#This Row],[Interest]],"")</f>
        <v/>
      </c>
      <c r="I202" s="35" t="str">
        <f ca="1">IF(PaymentSchedule3[[#This Row],[Payment Number]]&lt;&gt;"",PaymentSchedule3[[#This Row],[Beginning
Balance]]*(InterestRate/PaymentsPerYear),"")</f>
        <v/>
      </c>
      <c r="J202" s="33" t="str">
        <f ca="1">IF(PaymentSchedule3[[#This Row],[Payment Number]]&lt;&gt;"",IF(PaymentSchedule3[[#This Row],[Scheduled Payment]]+PaymentSchedule3[[#This Row],[Extra
Payment]]&lt;=PaymentSchedule3[[#This Row],[Beginning
Balance]],PaymentSchedule3[[#This Row],[Beginning
Balance]]-PaymentSchedule3[[#This Row],[Principal]],0),"")</f>
        <v/>
      </c>
      <c r="K202" s="35" t="str">
        <f ca="1">IF(PaymentSchedule3[[#This Row],[Payment Number]]&lt;&gt;"",SUM(INDEX(PaymentSchedule3[Interest],1,1):PaymentSchedule3[[#This Row],[Interest]]),"")</f>
        <v/>
      </c>
    </row>
    <row r="203" spans="2:11" ht="24" customHeight="1">
      <c r="B203" s="31" t="str">
        <f ca="1">IF(LoanIsGood,IF(ROW()-ROW(PaymentSchedule3[[#Headers],[Payment Number]])&gt;ScheduledNumberOfPayments,"",ROW()-ROW(PaymentSchedule3[[#Headers],[Payment Number]])),"")</f>
        <v/>
      </c>
      <c r="C203" s="32" t="str">
        <f ca="1">IF(PaymentSchedule3[[#This Row],[Payment Number]]&lt;&gt;"",EOMONTH(LoanStartDate,ROW(PaymentSchedule3[[#This Row],[Payment Number]])-ROW(PaymentSchedule3[[#Headers],[Payment Number]])-2)+DAY(LoanStartDate),"")</f>
        <v/>
      </c>
      <c r="D203" s="33" t="str">
        <f ca="1">IF(PaymentSchedule3[[#This Row],[Payment Number]]&lt;&gt;"",IF(ROW()-ROW(PaymentSchedule3[[#Headers],[Beginning
Balance]])=1,LoanAmount,INDEX(PaymentSchedule3[Ending
Balance],ROW()-ROW(PaymentSchedule3[[#Headers],[Beginning
Balance]])-1)),"")</f>
        <v/>
      </c>
      <c r="E203" s="34" t="str">
        <f ca="1">IF(PaymentSchedule3[[#This Row],[Payment Number]]&lt;&gt;"",ScheduledPayment,"")</f>
        <v/>
      </c>
      <c r="F203"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3"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3" s="33" t="str">
        <f ca="1">IF(PaymentSchedule3[[#This Row],[Payment Number]]&lt;&gt;"",PaymentSchedule3[[#This Row],[Total
Payment]]-PaymentSchedule3[[#This Row],[Interest]],"")</f>
        <v/>
      </c>
      <c r="I203" s="35" t="str">
        <f ca="1">IF(PaymentSchedule3[[#This Row],[Payment Number]]&lt;&gt;"",PaymentSchedule3[[#This Row],[Beginning
Balance]]*(InterestRate/PaymentsPerYear),"")</f>
        <v/>
      </c>
      <c r="J203" s="33" t="str">
        <f ca="1">IF(PaymentSchedule3[[#This Row],[Payment Number]]&lt;&gt;"",IF(PaymentSchedule3[[#This Row],[Scheduled Payment]]+PaymentSchedule3[[#This Row],[Extra
Payment]]&lt;=PaymentSchedule3[[#This Row],[Beginning
Balance]],PaymentSchedule3[[#This Row],[Beginning
Balance]]-PaymentSchedule3[[#This Row],[Principal]],0),"")</f>
        <v/>
      </c>
      <c r="K203" s="35" t="str">
        <f ca="1">IF(PaymentSchedule3[[#This Row],[Payment Number]]&lt;&gt;"",SUM(INDEX(PaymentSchedule3[Interest],1,1):PaymentSchedule3[[#This Row],[Interest]]),"")</f>
        <v/>
      </c>
    </row>
    <row r="204" spans="2:11" ht="24" customHeight="1">
      <c r="B204" s="31" t="str">
        <f ca="1">IF(LoanIsGood,IF(ROW()-ROW(PaymentSchedule3[[#Headers],[Payment Number]])&gt;ScheduledNumberOfPayments,"",ROW()-ROW(PaymentSchedule3[[#Headers],[Payment Number]])),"")</f>
        <v/>
      </c>
      <c r="C204" s="32" t="str">
        <f ca="1">IF(PaymentSchedule3[[#This Row],[Payment Number]]&lt;&gt;"",EOMONTH(LoanStartDate,ROW(PaymentSchedule3[[#This Row],[Payment Number]])-ROW(PaymentSchedule3[[#Headers],[Payment Number]])-2)+DAY(LoanStartDate),"")</f>
        <v/>
      </c>
      <c r="D204" s="33" t="str">
        <f ca="1">IF(PaymentSchedule3[[#This Row],[Payment Number]]&lt;&gt;"",IF(ROW()-ROW(PaymentSchedule3[[#Headers],[Beginning
Balance]])=1,LoanAmount,INDEX(PaymentSchedule3[Ending
Balance],ROW()-ROW(PaymentSchedule3[[#Headers],[Beginning
Balance]])-1)),"")</f>
        <v/>
      </c>
      <c r="E204" s="34" t="str">
        <f ca="1">IF(PaymentSchedule3[[#This Row],[Payment Number]]&lt;&gt;"",ScheduledPayment,"")</f>
        <v/>
      </c>
      <c r="F204"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4"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4" s="33" t="str">
        <f ca="1">IF(PaymentSchedule3[[#This Row],[Payment Number]]&lt;&gt;"",PaymentSchedule3[[#This Row],[Total
Payment]]-PaymentSchedule3[[#This Row],[Interest]],"")</f>
        <v/>
      </c>
      <c r="I204" s="35" t="str">
        <f ca="1">IF(PaymentSchedule3[[#This Row],[Payment Number]]&lt;&gt;"",PaymentSchedule3[[#This Row],[Beginning
Balance]]*(InterestRate/PaymentsPerYear),"")</f>
        <v/>
      </c>
      <c r="J204" s="33" t="str">
        <f ca="1">IF(PaymentSchedule3[[#This Row],[Payment Number]]&lt;&gt;"",IF(PaymentSchedule3[[#This Row],[Scheduled Payment]]+PaymentSchedule3[[#This Row],[Extra
Payment]]&lt;=PaymentSchedule3[[#This Row],[Beginning
Balance]],PaymentSchedule3[[#This Row],[Beginning
Balance]]-PaymentSchedule3[[#This Row],[Principal]],0),"")</f>
        <v/>
      </c>
      <c r="K204" s="35" t="str">
        <f ca="1">IF(PaymentSchedule3[[#This Row],[Payment Number]]&lt;&gt;"",SUM(INDEX(PaymentSchedule3[Interest],1,1):PaymentSchedule3[[#This Row],[Interest]]),"")</f>
        <v/>
      </c>
    </row>
    <row r="205" spans="2:11" ht="24" customHeight="1">
      <c r="B205" s="31" t="str">
        <f ca="1">IF(LoanIsGood,IF(ROW()-ROW(PaymentSchedule3[[#Headers],[Payment Number]])&gt;ScheduledNumberOfPayments,"",ROW()-ROW(PaymentSchedule3[[#Headers],[Payment Number]])),"")</f>
        <v/>
      </c>
      <c r="C205" s="32" t="str">
        <f ca="1">IF(PaymentSchedule3[[#This Row],[Payment Number]]&lt;&gt;"",EOMONTH(LoanStartDate,ROW(PaymentSchedule3[[#This Row],[Payment Number]])-ROW(PaymentSchedule3[[#Headers],[Payment Number]])-2)+DAY(LoanStartDate),"")</f>
        <v/>
      </c>
      <c r="D205" s="33" t="str">
        <f ca="1">IF(PaymentSchedule3[[#This Row],[Payment Number]]&lt;&gt;"",IF(ROW()-ROW(PaymentSchedule3[[#Headers],[Beginning
Balance]])=1,LoanAmount,INDEX(PaymentSchedule3[Ending
Balance],ROW()-ROW(PaymentSchedule3[[#Headers],[Beginning
Balance]])-1)),"")</f>
        <v/>
      </c>
      <c r="E205" s="34" t="str">
        <f ca="1">IF(PaymentSchedule3[[#This Row],[Payment Number]]&lt;&gt;"",ScheduledPayment,"")</f>
        <v/>
      </c>
      <c r="F205"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5"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5" s="33" t="str">
        <f ca="1">IF(PaymentSchedule3[[#This Row],[Payment Number]]&lt;&gt;"",PaymentSchedule3[[#This Row],[Total
Payment]]-PaymentSchedule3[[#This Row],[Interest]],"")</f>
        <v/>
      </c>
      <c r="I205" s="35" t="str">
        <f ca="1">IF(PaymentSchedule3[[#This Row],[Payment Number]]&lt;&gt;"",PaymentSchedule3[[#This Row],[Beginning
Balance]]*(InterestRate/PaymentsPerYear),"")</f>
        <v/>
      </c>
      <c r="J205" s="33" t="str">
        <f ca="1">IF(PaymentSchedule3[[#This Row],[Payment Number]]&lt;&gt;"",IF(PaymentSchedule3[[#This Row],[Scheduled Payment]]+PaymentSchedule3[[#This Row],[Extra
Payment]]&lt;=PaymentSchedule3[[#This Row],[Beginning
Balance]],PaymentSchedule3[[#This Row],[Beginning
Balance]]-PaymentSchedule3[[#This Row],[Principal]],0),"")</f>
        <v/>
      </c>
      <c r="K205" s="35" t="str">
        <f ca="1">IF(PaymentSchedule3[[#This Row],[Payment Number]]&lt;&gt;"",SUM(INDEX(PaymentSchedule3[Interest],1,1):PaymentSchedule3[[#This Row],[Interest]]),"")</f>
        <v/>
      </c>
    </row>
    <row r="206" spans="2:11" ht="24" customHeight="1">
      <c r="B206" s="31" t="str">
        <f ca="1">IF(LoanIsGood,IF(ROW()-ROW(PaymentSchedule3[[#Headers],[Payment Number]])&gt;ScheduledNumberOfPayments,"",ROW()-ROW(PaymentSchedule3[[#Headers],[Payment Number]])),"")</f>
        <v/>
      </c>
      <c r="C206" s="32" t="str">
        <f ca="1">IF(PaymentSchedule3[[#This Row],[Payment Number]]&lt;&gt;"",EOMONTH(LoanStartDate,ROW(PaymentSchedule3[[#This Row],[Payment Number]])-ROW(PaymentSchedule3[[#Headers],[Payment Number]])-2)+DAY(LoanStartDate),"")</f>
        <v/>
      </c>
      <c r="D206" s="33" t="str">
        <f ca="1">IF(PaymentSchedule3[[#This Row],[Payment Number]]&lt;&gt;"",IF(ROW()-ROW(PaymentSchedule3[[#Headers],[Beginning
Balance]])=1,LoanAmount,INDEX(PaymentSchedule3[Ending
Balance],ROW()-ROW(PaymentSchedule3[[#Headers],[Beginning
Balance]])-1)),"")</f>
        <v/>
      </c>
      <c r="E206" s="34" t="str">
        <f ca="1">IF(PaymentSchedule3[[#This Row],[Payment Number]]&lt;&gt;"",ScheduledPayment,"")</f>
        <v/>
      </c>
      <c r="F206"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6"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6" s="33" t="str">
        <f ca="1">IF(PaymentSchedule3[[#This Row],[Payment Number]]&lt;&gt;"",PaymentSchedule3[[#This Row],[Total
Payment]]-PaymentSchedule3[[#This Row],[Interest]],"")</f>
        <v/>
      </c>
      <c r="I206" s="35" t="str">
        <f ca="1">IF(PaymentSchedule3[[#This Row],[Payment Number]]&lt;&gt;"",PaymentSchedule3[[#This Row],[Beginning
Balance]]*(InterestRate/PaymentsPerYear),"")</f>
        <v/>
      </c>
      <c r="J206" s="33" t="str">
        <f ca="1">IF(PaymentSchedule3[[#This Row],[Payment Number]]&lt;&gt;"",IF(PaymentSchedule3[[#This Row],[Scheduled Payment]]+PaymentSchedule3[[#This Row],[Extra
Payment]]&lt;=PaymentSchedule3[[#This Row],[Beginning
Balance]],PaymentSchedule3[[#This Row],[Beginning
Balance]]-PaymentSchedule3[[#This Row],[Principal]],0),"")</f>
        <v/>
      </c>
      <c r="K206" s="35" t="str">
        <f ca="1">IF(PaymentSchedule3[[#This Row],[Payment Number]]&lt;&gt;"",SUM(INDEX(PaymentSchedule3[Interest],1,1):PaymentSchedule3[[#This Row],[Interest]]),"")</f>
        <v/>
      </c>
    </row>
    <row r="207" spans="2:11" ht="24" customHeight="1">
      <c r="B207" s="31" t="str">
        <f ca="1">IF(LoanIsGood,IF(ROW()-ROW(PaymentSchedule3[[#Headers],[Payment Number]])&gt;ScheduledNumberOfPayments,"",ROW()-ROW(PaymentSchedule3[[#Headers],[Payment Number]])),"")</f>
        <v/>
      </c>
      <c r="C207" s="32" t="str">
        <f ca="1">IF(PaymentSchedule3[[#This Row],[Payment Number]]&lt;&gt;"",EOMONTH(LoanStartDate,ROW(PaymentSchedule3[[#This Row],[Payment Number]])-ROW(PaymentSchedule3[[#Headers],[Payment Number]])-2)+DAY(LoanStartDate),"")</f>
        <v/>
      </c>
      <c r="D207" s="33" t="str">
        <f ca="1">IF(PaymentSchedule3[[#This Row],[Payment Number]]&lt;&gt;"",IF(ROW()-ROW(PaymentSchedule3[[#Headers],[Beginning
Balance]])=1,LoanAmount,INDEX(PaymentSchedule3[Ending
Balance],ROW()-ROW(PaymentSchedule3[[#Headers],[Beginning
Balance]])-1)),"")</f>
        <v/>
      </c>
      <c r="E207" s="34" t="str">
        <f ca="1">IF(PaymentSchedule3[[#This Row],[Payment Number]]&lt;&gt;"",ScheduledPayment,"")</f>
        <v/>
      </c>
      <c r="F207"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7"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7" s="33" t="str">
        <f ca="1">IF(PaymentSchedule3[[#This Row],[Payment Number]]&lt;&gt;"",PaymentSchedule3[[#This Row],[Total
Payment]]-PaymentSchedule3[[#This Row],[Interest]],"")</f>
        <v/>
      </c>
      <c r="I207" s="35" t="str">
        <f ca="1">IF(PaymentSchedule3[[#This Row],[Payment Number]]&lt;&gt;"",PaymentSchedule3[[#This Row],[Beginning
Balance]]*(InterestRate/PaymentsPerYear),"")</f>
        <v/>
      </c>
      <c r="J207" s="33" t="str">
        <f ca="1">IF(PaymentSchedule3[[#This Row],[Payment Number]]&lt;&gt;"",IF(PaymentSchedule3[[#This Row],[Scheduled Payment]]+PaymentSchedule3[[#This Row],[Extra
Payment]]&lt;=PaymentSchedule3[[#This Row],[Beginning
Balance]],PaymentSchedule3[[#This Row],[Beginning
Balance]]-PaymentSchedule3[[#This Row],[Principal]],0),"")</f>
        <v/>
      </c>
      <c r="K207" s="35" t="str">
        <f ca="1">IF(PaymentSchedule3[[#This Row],[Payment Number]]&lt;&gt;"",SUM(INDEX(PaymentSchedule3[Interest],1,1):PaymentSchedule3[[#This Row],[Interest]]),"")</f>
        <v/>
      </c>
    </row>
    <row r="208" spans="2:11" ht="24" customHeight="1">
      <c r="B208" s="31" t="str">
        <f ca="1">IF(LoanIsGood,IF(ROW()-ROW(PaymentSchedule3[[#Headers],[Payment Number]])&gt;ScheduledNumberOfPayments,"",ROW()-ROW(PaymentSchedule3[[#Headers],[Payment Number]])),"")</f>
        <v/>
      </c>
      <c r="C208" s="32" t="str">
        <f ca="1">IF(PaymentSchedule3[[#This Row],[Payment Number]]&lt;&gt;"",EOMONTH(LoanStartDate,ROW(PaymentSchedule3[[#This Row],[Payment Number]])-ROW(PaymentSchedule3[[#Headers],[Payment Number]])-2)+DAY(LoanStartDate),"")</f>
        <v/>
      </c>
      <c r="D208" s="33" t="str">
        <f ca="1">IF(PaymentSchedule3[[#This Row],[Payment Number]]&lt;&gt;"",IF(ROW()-ROW(PaymentSchedule3[[#Headers],[Beginning
Balance]])=1,LoanAmount,INDEX(PaymentSchedule3[Ending
Balance],ROW()-ROW(PaymentSchedule3[[#Headers],[Beginning
Balance]])-1)),"")</f>
        <v/>
      </c>
      <c r="E208" s="34" t="str">
        <f ca="1">IF(PaymentSchedule3[[#This Row],[Payment Number]]&lt;&gt;"",ScheduledPayment,"")</f>
        <v/>
      </c>
      <c r="F208"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8"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8" s="33" t="str">
        <f ca="1">IF(PaymentSchedule3[[#This Row],[Payment Number]]&lt;&gt;"",PaymentSchedule3[[#This Row],[Total
Payment]]-PaymentSchedule3[[#This Row],[Interest]],"")</f>
        <v/>
      </c>
      <c r="I208" s="35" t="str">
        <f ca="1">IF(PaymentSchedule3[[#This Row],[Payment Number]]&lt;&gt;"",PaymentSchedule3[[#This Row],[Beginning
Balance]]*(InterestRate/PaymentsPerYear),"")</f>
        <v/>
      </c>
      <c r="J208" s="33" t="str">
        <f ca="1">IF(PaymentSchedule3[[#This Row],[Payment Number]]&lt;&gt;"",IF(PaymentSchedule3[[#This Row],[Scheduled Payment]]+PaymentSchedule3[[#This Row],[Extra
Payment]]&lt;=PaymentSchedule3[[#This Row],[Beginning
Balance]],PaymentSchedule3[[#This Row],[Beginning
Balance]]-PaymentSchedule3[[#This Row],[Principal]],0),"")</f>
        <v/>
      </c>
      <c r="K208" s="35" t="str">
        <f ca="1">IF(PaymentSchedule3[[#This Row],[Payment Number]]&lt;&gt;"",SUM(INDEX(PaymentSchedule3[Interest],1,1):PaymentSchedule3[[#This Row],[Interest]]),"")</f>
        <v/>
      </c>
    </row>
    <row r="209" spans="2:11" ht="24" customHeight="1">
      <c r="B209" s="31" t="str">
        <f ca="1">IF(LoanIsGood,IF(ROW()-ROW(PaymentSchedule3[[#Headers],[Payment Number]])&gt;ScheduledNumberOfPayments,"",ROW()-ROW(PaymentSchedule3[[#Headers],[Payment Number]])),"")</f>
        <v/>
      </c>
      <c r="C209" s="32" t="str">
        <f ca="1">IF(PaymentSchedule3[[#This Row],[Payment Number]]&lt;&gt;"",EOMONTH(LoanStartDate,ROW(PaymentSchedule3[[#This Row],[Payment Number]])-ROW(PaymentSchedule3[[#Headers],[Payment Number]])-2)+DAY(LoanStartDate),"")</f>
        <v/>
      </c>
      <c r="D209" s="33" t="str">
        <f ca="1">IF(PaymentSchedule3[[#This Row],[Payment Number]]&lt;&gt;"",IF(ROW()-ROW(PaymentSchedule3[[#Headers],[Beginning
Balance]])=1,LoanAmount,INDEX(PaymentSchedule3[Ending
Balance],ROW()-ROW(PaymentSchedule3[[#Headers],[Beginning
Balance]])-1)),"")</f>
        <v/>
      </c>
      <c r="E209" s="34" t="str">
        <f ca="1">IF(PaymentSchedule3[[#This Row],[Payment Number]]&lt;&gt;"",ScheduledPayment,"")</f>
        <v/>
      </c>
      <c r="F209"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9"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9" s="33" t="str">
        <f ca="1">IF(PaymentSchedule3[[#This Row],[Payment Number]]&lt;&gt;"",PaymentSchedule3[[#This Row],[Total
Payment]]-PaymentSchedule3[[#This Row],[Interest]],"")</f>
        <v/>
      </c>
      <c r="I209" s="35" t="str">
        <f ca="1">IF(PaymentSchedule3[[#This Row],[Payment Number]]&lt;&gt;"",PaymentSchedule3[[#This Row],[Beginning
Balance]]*(InterestRate/PaymentsPerYear),"")</f>
        <v/>
      </c>
      <c r="J209" s="33" t="str">
        <f ca="1">IF(PaymentSchedule3[[#This Row],[Payment Number]]&lt;&gt;"",IF(PaymentSchedule3[[#This Row],[Scheduled Payment]]+PaymentSchedule3[[#This Row],[Extra
Payment]]&lt;=PaymentSchedule3[[#This Row],[Beginning
Balance]],PaymentSchedule3[[#This Row],[Beginning
Balance]]-PaymentSchedule3[[#This Row],[Principal]],0),"")</f>
        <v/>
      </c>
      <c r="K209" s="35" t="str">
        <f ca="1">IF(PaymentSchedule3[[#This Row],[Payment Number]]&lt;&gt;"",SUM(INDEX(PaymentSchedule3[Interest],1,1):PaymentSchedule3[[#This Row],[Interest]]),"")</f>
        <v/>
      </c>
    </row>
    <row r="210" spans="2:11" ht="24" customHeight="1">
      <c r="B210" s="31" t="str">
        <f ca="1">IF(LoanIsGood,IF(ROW()-ROW(PaymentSchedule3[[#Headers],[Payment Number]])&gt;ScheduledNumberOfPayments,"",ROW()-ROW(PaymentSchedule3[[#Headers],[Payment Number]])),"")</f>
        <v/>
      </c>
      <c r="C210" s="32" t="str">
        <f ca="1">IF(PaymentSchedule3[[#This Row],[Payment Number]]&lt;&gt;"",EOMONTH(LoanStartDate,ROW(PaymentSchedule3[[#This Row],[Payment Number]])-ROW(PaymentSchedule3[[#Headers],[Payment Number]])-2)+DAY(LoanStartDate),"")</f>
        <v/>
      </c>
      <c r="D210" s="33" t="str">
        <f ca="1">IF(PaymentSchedule3[[#This Row],[Payment Number]]&lt;&gt;"",IF(ROW()-ROW(PaymentSchedule3[[#Headers],[Beginning
Balance]])=1,LoanAmount,INDEX(PaymentSchedule3[Ending
Balance],ROW()-ROW(PaymentSchedule3[[#Headers],[Beginning
Balance]])-1)),"")</f>
        <v/>
      </c>
      <c r="E210" s="34" t="str">
        <f ca="1">IF(PaymentSchedule3[[#This Row],[Payment Number]]&lt;&gt;"",ScheduledPayment,"")</f>
        <v/>
      </c>
      <c r="F210"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0"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0" s="33" t="str">
        <f ca="1">IF(PaymentSchedule3[[#This Row],[Payment Number]]&lt;&gt;"",PaymentSchedule3[[#This Row],[Total
Payment]]-PaymentSchedule3[[#This Row],[Interest]],"")</f>
        <v/>
      </c>
      <c r="I210" s="35" t="str">
        <f ca="1">IF(PaymentSchedule3[[#This Row],[Payment Number]]&lt;&gt;"",PaymentSchedule3[[#This Row],[Beginning
Balance]]*(InterestRate/PaymentsPerYear),"")</f>
        <v/>
      </c>
      <c r="J210" s="33" t="str">
        <f ca="1">IF(PaymentSchedule3[[#This Row],[Payment Number]]&lt;&gt;"",IF(PaymentSchedule3[[#This Row],[Scheduled Payment]]+PaymentSchedule3[[#This Row],[Extra
Payment]]&lt;=PaymentSchedule3[[#This Row],[Beginning
Balance]],PaymentSchedule3[[#This Row],[Beginning
Balance]]-PaymentSchedule3[[#This Row],[Principal]],0),"")</f>
        <v/>
      </c>
      <c r="K210" s="35" t="str">
        <f ca="1">IF(PaymentSchedule3[[#This Row],[Payment Number]]&lt;&gt;"",SUM(INDEX(PaymentSchedule3[Interest],1,1):PaymentSchedule3[[#This Row],[Interest]]),"")</f>
        <v/>
      </c>
    </row>
    <row r="211" spans="2:11" ht="24" customHeight="1">
      <c r="B211" s="31" t="str">
        <f ca="1">IF(LoanIsGood,IF(ROW()-ROW(PaymentSchedule3[[#Headers],[Payment Number]])&gt;ScheduledNumberOfPayments,"",ROW()-ROW(PaymentSchedule3[[#Headers],[Payment Number]])),"")</f>
        <v/>
      </c>
      <c r="C211" s="32" t="str">
        <f ca="1">IF(PaymentSchedule3[[#This Row],[Payment Number]]&lt;&gt;"",EOMONTH(LoanStartDate,ROW(PaymentSchedule3[[#This Row],[Payment Number]])-ROW(PaymentSchedule3[[#Headers],[Payment Number]])-2)+DAY(LoanStartDate),"")</f>
        <v/>
      </c>
      <c r="D211" s="33" t="str">
        <f ca="1">IF(PaymentSchedule3[[#This Row],[Payment Number]]&lt;&gt;"",IF(ROW()-ROW(PaymentSchedule3[[#Headers],[Beginning
Balance]])=1,LoanAmount,INDEX(PaymentSchedule3[Ending
Balance],ROW()-ROW(PaymentSchedule3[[#Headers],[Beginning
Balance]])-1)),"")</f>
        <v/>
      </c>
      <c r="E211" s="34" t="str">
        <f ca="1">IF(PaymentSchedule3[[#This Row],[Payment Number]]&lt;&gt;"",ScheduledPayment,"")</f>
        <v/>
      </c>
      <c r="F211"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1"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1" s="33" t="str">
        <f ca="1">IF(PaymentSchedule3[[#This Row],[Payment Number]]&lt;&gt;"",PaymentSchedule3[[#This Row],[Total
Payment]]-PaymentSchedule3[[#This Row],[Interest]],"")</f>
        <v/>
      </c>
      <c r="I211" s="35" t="str">
        <f ca="1">IF(PaymentSchedule3[[#This Row],[Payment Number]]&lt;&gt;"",PaymentSchedule3[[#This Row],[Beginning
Balance]]*(InterestRate/PaymentsPerYear),"")</f>
        <v/>
      </c>
      <c r="J211" s="33" t="str">
        <f ca="1">IF(PaymentSchedule3[[#This Row],[Payment Number]]&lt;&gt;"",IF(PaymentSchedule3[[#This Row],[Scheduled Payment]]+PaymentSchedule3[[#This Row],[Extra
Payment]]&lt;=PaymentSchedule3[[#This Row],[Beginning
Balance]],PaymentSchedule3[[#This Row],[Beginning
Balance]]-PaymentSchedule3[[#This Row],[Principal]],0),"")</f>
        <v/>
      </c>
      <c r="K211" s="35" t="str">
        <f ca="1">IF(PaymentSchedule3[[#This Row],[Payment Number]]&lt;&gt;"",SUM(INDEX(PaymentSchedule3[Interest],1,1):PaymentSchedule3[[#This Row],[Interest]]),"")</f>
        <v/>
      </c>
    </row>
    <row r="212" spans="2:11" ht="24" customHeight="1">
      <c r="B212" s="31" t="str">
        <f ca="1">IF(LoanIsGood,IF(ROW()-ROW(PaymentSchedule3[[#Headers],[Payment Number]])&gt;ScheduledNumberOfPayments,"",ROW()-ROW(PaymentSchedule3[[#Headers],[Payment Number]])),"")</f>
        <v/>
      </c>
      <c r="C212" s="32" t="str">
        <f ca="1">IF(PaymentSchedule3[[#This Row],[Payment Number]]&lt;&gt;"",EOMONTH(LoanStartDate,ROW(PaymentSchedule3[[#This Row],[Payment Number]])-ROW(PaymentSchedule3[[#Headers],[Payment Number]])-2)+DAY(LoanStartDate),"")</f>
        <v/>
      </c>
      <c r="D212" s="33" t="str">
        <f ca="1">IF(PaymentSchedule3[[#This Row],[Payment Number]]&lt;&gt;"",IF(ROW()-ROW(PaymentSchedule3[[#Headers],[Beginning
Balance]])=1,LoanAmount,INDEX(PaymentSchedule3[Ending
Balance],ROW()-ROW(PaymentSchedule3[[#Headers],[Beginning
Balance]])-1)),"")</f>
        <v/>
      </c>
      <c r="E212" s="34" t="str">
        <f ca="1">IF(PaymentSchedule3[[#This Row],[Payment Number]]&lt;&gt;"",ScheduledPayment,"")</f>
        <v/>
      </c>
      <c r="F212"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2"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2" s="33" t="str">
        <f ca="1">IF(PaymentSchedule3[[#This Row],[Payment Number]]&lt;&gt;"",PaymentSchedule3[[#This Row],[Total
Payment]]-PaymentSchedule3[[#This Row],[Interest]],"")</f>
        <v/>
      </c>
      <c r="I212" s="35" t="str">
        <f ca="1">IF(PaymentSchedule3[[#This Row],[Payment Number]]&lt;&gt;"",PaymentSchedule3[[#This Row],[Beginning
Balance]]*(InterestRate/PaymentsPerYear),"")</f>
        <v/>
      </c>
      <c r="J212" s="33" t="str">
        <f ca="1">IF(PaymentSchedule3[[#This Row],[Payment Number]]&lt;&gt;"",IF(PaymentSchedule3[[#This Row],[Scheduled Payment]]+PaymentSchedule3[[#This Row],[Extra
Payment]]&lt;=PaymentSchedule3[[#This Row],[Beginning
Balance]],PaymentSchedule3[[#This Row],[Beginning
Balance]]-PaymentSchedule3[[#This Row],[Principal]],0),"")</f>
        <v/>
      </c>
      <c r="K212" s="35" t="str">
        <f ca="1">IF(PaymentSchedule3[[#This Row],[Payment Number]]&lt;&gt;"",SUM(INDEX(PaymentSchedule3[Interest],1,1):PaymentSchedule3[[#This Row],[Interest]]),"")</f>
        <v/>
      </c>
    </row>
    <row r="213" spans="2:11" ht="24" customHeight="1">
      <c r="B213" s="31" t="str">
        <f ca="1">IF(LoanIsGood,IF(ROW()-ROW(PaymentSchedule3[[#Headers],[Payment Number]])&gt;ScheduledNumberOfPayments,"",ROW()-ROW(PaymentSchedule3[[#Headers],[Payment Number]])),"")</f>
        <v/>
      </c>
      <c r="C213" s="32" t="str">
        <f ca="1">IF(PaymentSchedule3[[#This Row],[Payment Number]]&lt;&gt;"",EOMONTH(LoanStartDate,ROW(PaymentSchedule3[[#This Row],[Payment Number]])-ROW(PaymentSchedule3[[#Headers],[Payment Number]])-2)+DAY(LoanStartDate),"")</f>
        <v/>
      </c>
      <c r="D213" s="33" t="str">
        <f ca="1">IF(PaymentSchedule3[[#This Row],[Payment Number]]&lt;&gt;"",IF(ROW()-ROW(PaymentSchedule3[[#Headers],[Beginning
Balance]])=1,LoanAmount,INDEX(PaymentSchedule3[Ending
Balance],ROW()-ROW(PaymentSchedule3[[#Headers],[Beginning
Balance]])-1)),"")</f>
        <v/>
      </c>
      <c r="E213" s="34" t="str">
        <f ca="1">IF(PaymentSchedule3[[#This Row],[Payment Number]]&lt;&gt;"",ScheduledPayment,"")</f>
        <v/>
      </c>
      <c r="F213"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3"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3" s="33" t="str">
        <f ca="1">IF(PaymentSchedule3[[#This Row],[Payment Number]]&lt;&gt;"",PaymentSchedule3[[#This Row],[Total
Payment]]-PaymentSchedule3[[#This Row],[Interest]],"")</f>
        <v/>
      </c>
      <c r="I213" s="35" t="str">
        <f ca="1">IF(PaymentSchedule3[[#This Row],[Payment Number]]&lt;&gt;"",PaymentSchedule3[[#This Row],[Beginning
Balance]]*(InterestRate/PaymentsPerYear),"")</f>
        <v/>
      </c>
      <c r="J213" s="33" t="str">
        <f ca="1">IF(PaymentSchedule3[[#This Row],[Payment Number]]&lt;&gt;"",IF(PaymentSchedule3[[#This Row],[Scheduled Payment]]+PaymentSchedule3[[#This Row],[Extra
Payment]]&lt;=PaymentSchedule3[[#This Row],[Beginning
Balance]],PaymentSchedule3[[#This Row],[Beginning
Balance]]-PaymentSchedule3[[#This Row],[Principal]],0),"")</f>
        <v/>
      </c>
      <c r="K213" s="35" t="str">
        <f ca="1">IF(PaymentSchedule3[[#This Row],[Payment Number]]&lt;&gt;"",SUM(INDEX(PaymentSchedule3[Interest],1,1):PaymentSchedule3[[#This Row],[Interest]]),"")</f>
        <v/>
      </c>
    </row>
    <row r="214" spans="2:11" ht="24" customHeight="1">
      <c r="B214" s="31" t="str">
        <f ca="1">IF(LoanIsGood,IF(ROW()-ROW(PaymentSchedule3[[#Headers],[Payment Number]])&gt;ScheduledNumberOfPayments,"",ROW()-ROW(PaymentSchedule3[[#Headers],[Payment Number]])),"")</f>
        <v/>
      </c>
      <c r="C214" s="32" t="str">
        <f ca="1">IF(PaymentSchedule3[[#This Row],[Payment Number]]&lt;&gt;"",EOMONTH(LoanStartDate,ROW(PaymentSchedule3[[#This Row],[Payment Number]])-ROW(PaymentSchedule3[[#Headers],[Payment Number]])-2)+DAY(LoanStartDate),"")</f>
        <v/>
      </c>
      <c r="D214" s="33" t="str">
        <f ca="1">IF(PaymentSchedule3[[#This Row],[Payment Number]]&lt;&gt;"",IF(ROW()-ROW(PaymentSchedule3[[#Headers],[Beginning
Balance]])=1,LoanAmount,INDEX(PaymentSchedule3[Ending
Balance],ROW()-ROW(PaymentSchedule3[[#Headers],[Beginning
Balance]])-1)),"")</f>
        <v/>
      </c>
      <c r="E214" s="34" t="str">
        <f ca="1">IF(PaymentSchedule3[[#This Row],[Payment Number]]&lt;&gt;"",ScheduledPayment,"")</f>
        <v/>
      </c>
      <c r="F214"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4"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4" s="33" t="str">
        <f ca="1">IF(PaymentSchedule3[[#This Row],[Payment Number]]&lt;&gt;"",PaymentSchedule3[[#This Row],[Total
Payment]]-PaymentSchedule3[[#This Row],[Interest]],"")</f>
        <v/>
      </c>
      <c r="I214" s="35" t="str">
        <f ca="1">IF(PaymentSchedule3[[#This Row],[Payment Number]]&lt;&gt;"",PaymentSchedule3[[#This Row],[Beginning
Balance]]*(InterestRate/PaymentsPerYear),"")</f>
        <v/>
      </c>
      <c r="J214" s="33" t="str">
        <f ca="1">IF(PaymentSchedule3[[#This Row],[Payment Number]]&lt;&gt;"",IF(PaymentSchedule3[[#This Row],[Scheduled Payment]]+PaymentSchedule3[[#This Row],[Extra
Payment]]&lt;=PaymentSchedule3[[#This Row],[Beginning
Balance]],PaymentSchedule3[[#This Row],[Beginning
Balance]]-PaymentSchedule3[[#This Row],[Principal]],0),"")</f>
        <v/>
      </c>
      <c r="K214" s="35" t="str">
        <f ca="1">IF(PaymentSchedule3[[#This Row],[Payment Number]]&lt;&gt;"",SUM(INDEX(PaymentSchedule3[Interest],1,1):PaymentSchedule3[[#This Row],[Interest]]),"")</f>
        <v/>
      </c>
    </row>
    <row r="215" spans="2:11" ht="24" customHeight="1">
      <c r="B215" s="31" t="str">
        <f ca="1">IF(LoanIsGood,IF(ROW()-ROW(PaymentSchedule3[[#Headers],[Payment Number]])&gt;ScheduledNumberOfPayments,"",ROW()-ROW(PaymentSchedule3[[#Headers],[Payment Number]])),"")</f>
        <v/>
      </c>
      <c r="C215" s="32" t="str">
        <f ca="1">IF(PaymentSchedule3[[#This Row],[Payment Number]]&lt;&gt;"",EOMONTH(LoanStartDate,ROW(PaymentSchedule3[[#This Row],[Payment Number]])-ROW(PaymentSchedule3[[#Headers],[Payment Number]])-2)+DAY(LoanStartDate),"")</f>
        <v/>
      </c>
      <c r="D215" s="33" t="str">
        <f ca="1">IF(PaymentSchedule3[[#This Row],[Payment Number]]&lt;&gt;"",IF(ROW()-ROW(PaymentSchedule3[[#Headers],[Beginning
Balance]])=1,LoanAmount,INDEX(PaymentSchedule3[Ending
Balance],ROW()-ROW(PaymentSchedule3[[#Headers],[Beginning
Balance]])-1)),"")</f>
        <v/>
      </c>
      <c r="E215" s="34" t="str">
        <f ca="1">IF(PaymentSchedule3[[#This Row],[Payment Number]]&lt;&gt;"",ScheduledPayment,"")</f>
        <v/>
      </c>
      <c r="F215"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5"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5" s="33" t="str">
        <f ca="1">IF(PaymentSchedule3[[#This Row],[Payment Number]]&lt;&gt;"",PaymentSchedule3[[#This Row],[Total
Payment]]-PaymentSchedule3[[#This Row],[Interest]],"")</f>
        <v/>
      </c>
      <c r="I215" s="35" t="str">
        <f ca="1">IF(PaymentSchedule3[[#This Row],[Payment Number]]&lt;&gt;"",PaymentSchedule3[[#This Row],[Beginning
Balance]]*(InterestRate/PaymentsPerYear),"")</f>
        <v/>
      </c>
      <c r="J215" s="33" t="str">
        <f ca="1">IF(PaymentSchedule3[[#This Row],[Payment Number]]&lt;&gt;"",IF(PaymentSchedule3[[#This Row],[Scheduled Payment]]+PaymentSchedule3[[#This Row],[Extra
Payment]]&lt;=PaymentSchedule3[[#This Row],[Beginning
Balance]],PaymentSchedule3[[#This Row],[Beginning
Balance]]-PaymentSchedule3[[#This Row],[Principal]],0),"")</f>
        <v/>
      </c>
      <c r="K215" s="35" t="str">
        <f ca="1">IF(PaymentSchedule3[[#This Row],[Payment Number]]&lt;&gt;"",SUM(INDEX(PaymentSchedule3[Interest],1,1):PaymentSchedule3[[#This Row],[Interest]]),"")</f>
        <v/>
      </c>
    </row>
    <row r="216" spans="2:11" ht="24" customHeight="1">
      <c r="B216" s="31" t="str">
        <f ca="1">IF(LoanIsGood,IF(ROW()-ROW(PaymentSchedule3[[#Headers],[Payment Number]])&gt;ScheduledNumberOfPayments,"",ROW()-ROW(PaymentSchedule3[[#Headers],[Payment Number]])),"")</f>
        <v/>
      </c>
      <c r="C216" s="32" t="str">
        <f ca="1">IF(PaymentSchedule3[[#This Row],[Payment Number]]&lt;&gt;"",EOMONTH(LoanStartDate,ROW(PaymentSchedule3[[#This Row],[Payment Number]])-ROW(PaymentSchedule3[[#Headers],[Payment Number]])-2)+DAY(LoanStartDate),"")</f>
        <v/>
      </c>
      <c r="D216" s="33" t="str">
        <f ca="1">IF(PaymentSchedule3[[#This Row],[Payment Number]]&lt;&gt;"",IF(ROW()-ROW(PaymentSchedule3[[#Headers],[Beginning
Balance]])=1,LoanAmount,INDEX(PaymentSchedule3[Ending
Balance],ROW()-ROW(PaymentSchedule3[[#Headers],[Beginning
Balance]])-1)),"")</f>
        <v/>
      </c>
      <c r="E216" s="34" t="str">
        <f ca="1">IF(PaymentSchedule3[[#This Row],[Payment Number]]&lt;&gt;"",ScheduledPayment,"")</f>
        <v/>
      </c>
      <c r="F216"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6"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6" s="33" t="str">
        <f ca="1">IF(PaymentSchedule3[[#This Row],[Payment Number]]&lt;&gt;"",PaymentSchedule3[[#This Row],[Total
Payment]]-PaymentSchedule3[[#This Row],[Interest]],"")</f>
        <v/>
      </c>
      <c r="I216" s="35" t="str">
        <f ca="1">IF(PaymentSchedule3[[#This Row],[Payment Number]]&lt;&gt;"",PaymentSchedule3[[#This Row],[Beginning
Balance]]*(InterestRate/PaymentsPerYear),"")</f>
        <v/>
      </c>
      <c r="J216" s="33" t="str">
        <f ca="1">IF(PaymentSchedule3[[#This Row],[Payment Number]]&lt;&gt;"",IF(PaymentSchedule3[[#This Row],[Scheduled Payment]]+PaymentSchedule3[[#This Row],[Extra
Payment]]&lt;=PaymentSchedule3[[#This Row],[Beginning
Balance]],PaymentSchedule3[[#This Row],[Beginning
Balance]]-PaymentSchedule3[[#This Row],[Principal]],0),"")</f>
        <v/>
      </c>
      <c r="K216" s="35" t="str">
        <f ca="1">IF(PaymentSchedule3[[#This Row],[Payment Number]]&lt;&gt;"",SUM(INDEX(PaymentSchedule3[Interest],1,1):PaymentSchedule3[[#This Row],[Interest]]),"")</f>
        <v/>
      </c>
    </row>
    <row r="217" spans="2:11" ht="24" customHeight="1">
      <c r="B217" s="31" t="str">
        <f ca="1">IF(LoanIsGood,IF(ROW()-ROW(PaymentSchedule3[[#Headers],[Payment Number]])&gt;ScheduledNumberOfPayments,"",ROW()-ROW(PaymentSchedule3[[#Headers],[Payment Number]])),"")</f>
        <v/>
      </c>
      <c r="C217" s="32" t="str">
        <f ca="1">IF(PaymentSchedule3[[#This Row],[Payment Number]]&lt;&gt;"",EOMONTH(LoanStartDate,ROW(PaymentSchedule3[[#This Row],[Payment Number]])-ROW(PaymentSchedule3[[#Headers],[Payment Number]])-2)+DAY(LoanStartDate),"")</f>
        <v/>
      </c>
      <c r="D217" s="33" t="str">
        <f ca="1">IF(PaymentSchedule3[[#This Row],[Payment Number]]&lt;&gt;"",IF(ROW()-ROW(PaymentSchedule3[[#Headers],[Beginning
Balance]])=1,LoanAmount,INDEX(PaymentSchedule3[Ending
Balance],ROW()-ROW(PaymentSchedule3[[#Headers],[Beginning
Balance]])-1)),"")</f>
        <v/>
      </c>
      <c r="E217" s="34" t="str">
        <f ca="1">IF(PaymentSchedule3[[#This Row],[Payment Number]]&lt;&gt;"",ScheduledPayment,"")</f>
        <v/>
      </c>
      <c r="F217"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7"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7" s="33" t="str">
        <f ca="1">IF(PaymentSchedule3[[#This Row],[Payment Number]]&lt;&gt;"",PaymentSchedule3[[#This Row],[Total
Payment]]-PaymentSchedule3[[#This Row],[Interest]],"")</f>
        <v/>
      </c>
      <c r="I217" s="35" t="str">
        <f ca="1">IF(PaymentSchedule3[[#This Row],[Payment Number]]&lt;&gt;"",PaymentSchedule3[[#This Row],[Beginning
Balance]]*(InterestRate/PaymentsPerYear),"")</f>
        <v/>
      </c>
      <c r="J217" s="33" t="str">
        <f ca="1">IF(PaymentSchedule3[[#This Row],[Payment Number]]&lt;&gt;"",IF(PaymentSchedule3[[#This Row],[Scheduled Payment]]+PaymentSchedule3[[#This Row],[Extra
Payment]]&lt;=PaymentSchedule3[[#This Row],[Beginning
Balance]],PaymentSchedule3[[#This Row],[Beginning
Balance]]-PaymentSchedule3[[#This Row],[Principal]],0),"")</f>
        <v/>
      </c>
      <c r="K217" s="35" t="str">
        <f ca="1">IF(PaymentSchedule3[[#This Row],[Payment Number]]&lt;&gt;"",SUM(INDEX(PaymentSchedule3[Interest],1,1):PaymentSchedule3[[#This Row],[Interest]]),"")</f>
        <v/>
      </c>
    </row>
    <row r="218" spans="2:11" ht="24" customHeight="1">
      <c r="B218" s="31" t="str">
        <f ca="1">IF(LoanIsGood,IF(ROW()-ROW(PaymentSchedule3[[#Headers],[Payment Number]])&gt;ScheduledNumberOfPayments,"",ROW()-ROW(PaymentSchedule3[[#Headers],[Payment Number]])),"")</f>
        <v/>
      </c>
      <c r="C218" s="32" t="str">
        <f ca="1">IF(PaymentSchedule3[[#This Row],[Payment Number]]&lt;&gt;"",EOMONTH(LoanStartDate,ROW(PaymentSchedule3[[#This Row],[Payment Number]])-ROW(PaymentSchedule3[[#Headers],[Payment Number]])-2)+DAY(LoanStartDate),"")</f>
        <v/>
      </c>
      <c r="D218" s="33" t="str">
        <f ca="1">IF(PaymentSchedule3[[#This Row],[Payment Number]]&lt;&gt;"",IF(ROW()-ROW(PaymentSchedule3[[#Headers],[Beginning
Balance]])=1,LoanAmount,INDEX(PaymentSchedule3[Ending
Balance],ROW()-ROW(PaymentSchedule3[[#Headers],[Beginning
Balance]])-1)),"")</f>
        <v/>
      </c>
      <c r="E218" s="34" t="str">
        <f ca="1">IF(PaymentSchedule3[[#This Row],[Payment Number]]&lt;&gt;"",ScheduledPayment,"")</f>
        <v/>
      </c>
      <c r="F218"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8"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8" s="33" t="str">
        <f ca="1">IF(PaymentSchedule3[[#This Row],[Payment Number]]&lt;&gt;"",PaymentSchedule3[[#This Row],[Total
Payment]]-PaymentSchedule3[[#This Row],[Interest]],"")</f>
        <v/>
      </c>
      <c r="I218" s="35" t="str">
        <f ca="1">IF(PaymentSchedule3[[#This Row],[Payment Number]]&lt;&gt;"",PaymentSchedule3[[#This Row],[Beginning
Balance]]*(InterestRate/PaymentsPerYear),"")</f>
        <v/>
      </c>
      <c r="J218" s="33" t="str">
        <f ca="1">IF(PaymentSchedule3[[#This Row],[Payment Number]]&lt;&gt;"",IF(PaymentSchedule3[[#This Row],[Scheduled Payment]]+PaymentSchedule3[[#This Row],[Extra
Payment]]&lt;=PaymentSchedule3[[#This Row],[Beginning
Balance]],PaymentSchedule3[[#This Row],[Beginning
Balance]]-PaymentSchedule3[[#This Row],[Principal]],0),"")</f>
        <v/>
      </c>
      <c r="K218" s="35" t="str">
        <f ca="1">IF(PaymentSchedule3[[#This Row],[Payment Number]]&lt;&gt;"",SUM(INDEX(PaymentSchedule3[Interest],1,1):PaymentSchedule3[[#This Row],[Interest]]),"")</f>
        <v/>
      </c>
    </row>
    <row r="219" spans="2:11" ht="24" customHeight="1">
      <c r="B219" s="31" t="str">
        <f ca="1">IF(LoanIsGood,IF(ROW()-ROW(PaymentSchedule3[[#Headers],[Payment Number]])&gt;ScheduledNumberOfPayments,"",ROW()-ROW(PaymentSchedule3[[#Headers],[Payment Number]])),"")</f>
        <v/>
      </c>
      <c r="C219" s="32" t="str">
        <f ca="1">IF(PaymentSchedule3[[#This Row],[Payment Number]]&lt;&gt;"",EOMONTH(LoanStartDate,ROW(PaymentSchedule3[[#This Row],[Payment Number]])-ROW(PaymentSchedule3[[#Headers],[Payment Number]])-2)+DAY(LoanStartDate),"")</f>
        <v/>
      </c>
      <c r="D219" s="33" t="str">
        <f ca="1">IF(PaymentSchedule3[[#This Row],[Payment Number]]&lt;&gt;"",IF(ROW()-ROW(PaymentSchedule3[[#Headers],[Beginning
Balance]])=1,LoanAmount,INDEX(PaymentSchedule3[Ending
Balance],ROW()-ROW(PaymentSchedule3[[#Headers],[Beginning
Balance]])-1)),"")</f>
        <v/>
      </c>
      <c r="E219" s="34" t="str">
        <f ca="1">IF(PaymentSchedule3[[#This Row],[Payment Number]]&lt;&gt;"",ScheduledPayment,"")</f>
        <v/>
      </c>
      <c r="F219"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9"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9" s="33" t="str">
        <f ca="1">IF(PaymentSchedule3[[#This Row],[Payment Number]]&lt;&gt;"",PaymentSchedule3[[#This Row],[Total
Payment]]-PaymentSchedule3[[#This Row],[Interest]],"")</f>
        <v/>
      </c>
      <c r="I219" s="35" t="str">
        <f ca="1">IF(PaymentSchedule3[[#This Row],[Payment Number]]&lt;&gt;"",PaymentSchedule3[[#This Row],[Beginning
Balance]]*(InterestRate/PaymentsPerYear),"")</f>
        <v/>
      </c>
      <c r="J219" s="33" t="str">
        <f ca="1">IF(PaymentSchedule3[[#This Row],[Payment Number]]&lt;&gt;"",IF(PaymentSchedule3[[#This Row],[Scheduled Payment]]+PaymentSchedule3[[#This Row],[Extra
Payment]]&lt;=PaymentSchedule3[[#This Row],[Beginning
Balance]],PaymentSchedule3[[#This Row],[Beginning
Balance]]-PaymentSchedule3[[#This Row],[Principal]],0),"")</f>
        <v/>
      </c>
      <c r="K219" s="35" t="str">
        <f ca="1">IF(PaymentSchedule3[[#This Row],[Payment Number]]&lt;&gt;"",SUM(INDEX(PaymentSchedule3[Interest],1,1):PaymentSchedule3[[#This Row],[Interest]]),"")</f>
        <v/>
      </c>
    </row>
    <row r="220" spans="2:11" ht="24" customHeight="1">
      <c r="B220" s="31" t="str">
        <f ca="1">IF(LoanIsGood,IF(ROW()-ROW(PaymentSchedule3[[#Headers],[Payment Number]])&gt;ScheduledNumberOfPayments,"",ROW()-ROW(PaymentSchedule3[[#Headers],[Payment Number]])),"")</f>
        <v/>
      </c>
      <c r="C220" s="32" t="str">
        <f ca="1">IF(PaymentSchedule3[[#This Row],[Payment Number]]&lt;&gt;"",EOMONTH(LoanStartDate,ROW(PaymentSchedule3[[#This Row],[Payment Number]])-ROW(PaymentSchedule3[[#Headers],[Payment Number]])-2)+DAY(LoanStartDate),"")</f>
        <v/>
      </c>
      <c r="D220" s="33" t="str">
        <f ca="1">IF(PaymentSchedule3[[#This Row],[Payment Number]]&lt;&gt;"",IF(ROW()-ROW(PaymentSchedule3[[#Headers],[Beginning
Balance]])=1,LoanAmount,INDEX(PaymentSchedule3[Ending
Balance],ROW()-ROW(PaymentSchedule3[[#Headers],[Beginning
Balance]])-1)),"")</f>
        <v/>
      </c>
      <c r="E220" s="34" t="str">
        <f ca="1">IF(PaymentSchedule3[[#This Row],[Payment Number]]&lt;&gt;"",ScheduledPayment,"")</f>
        <v/>
      </c>
      <c r="F220"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0"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0" s="33" t="str">
        <f ca="1">IF(PaymentSchedule3[[#This Row],[Payment Number]]&lt;&gt;"",PaymentSchedule3[[#This Row],[Total
Payment]]-PaymentSchedule3[[#This Row],[Interest]],"")</f>
        <v/>
      </c>
      <c r="I220" s="35" t="str">
        <f ca="1">IF(PaymentSchedule3[[#This Row],[Payment Number]]&lt;&gt;"",PaymentSchedule3[[#This Row],[Beginning
Balance]]*(InterestRate/PaymentsPerYear),"")</f>
        <v/>
      </c>
      <c r="J220" s="33" t="str">
        <f ca="1">IF(PaymentSchedule3[[#This Row],[Payment Number]]&lt;&gt;"",IF(PaymentSchedule3[[#This Row],[Scheduled Payment]]+PaymentSchedule3[[#This Row],[Extra
Payment]]&lt;=PaymentSchedule3[[#This Row],[Beginning
Balance]],PaymentSchedule3[[#This Row],[Beginning
Balance]]-PaymentSchedule3[[#This Row],[Principal]],0),"")</f>
        <v/>
      </c>
      <c r="K220" s="35" t="str">
        <f ca="1">IF(PaymentSchedule3[[#This Row],[Payment Number]]&lt;&gt;"",SUM(INDEX(PaymentSchedule3[Interest],1,1):PaymentSchedule3[[#This Row],[Interest]]),"")</f>
        <v/>
      </c>
    </row>
    <row r="221" spans="2:11" ht="24" customHeight="1">
      <c r="B221" s="31" t="str">
        <f ca="1">IF(LoanIsGood,IF(ROW()-ROW(PaymentSchedule3[[#Headers],[Payment Number]])&gt;ScheduledNumberOfPayments,"",ROW()-ROW(PaymentSchedule3[[#Headers],[Payment Number]])),"")</f>
        <v/>
      </c>
      <c r="C221" s="32" t="str">
        <f ca="1">IF(PaymentSchedule3[[#This Row],[Payment Number]]&lt;&gt;"",EOMONTH(LoanStartDate,ROW(PaymentSchedule3[[#This Row],[Payment Number]])-ROW(PaymentSchedule3[[#Headers],[Payment Number]])-2)+DAY(LoanStartDate),"")</f>
        <v/>
      </c>
      <c r="D221" s="33" t="str">
        <f ca="1">IF(PaymentSchedule3[[#This Row],[Payment Number]]&lt;&gt;"",IF(ROW()-ROW(PaymentSchedule3[[#Headers],[Beginning
Balance]])=1,LoanAmount,INDEX(PaymentSchedule3[Ending
Balance],ROW()-ROW(PaymentSchedule3[[#Headers],[Beginning
Balance]])-1)),"")</f>
        <v/>
      </c>
      <c r="E221" s="34" t="str">
        <f ca="1">IF(PaymentSchedule3[[#This Row],[Payment Number]]&lt;&gt;"",ScheduledPayment,"")</f>
        <v/>
      </c>
      <c r="F221"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1"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1" s="33" t="str">
        <f ca="1">IF(PaymentSchedule3[[#This Row],[Payment Number]]&lt;&gt;"",PaymentSchedule3[[#This Row],[Total
Payment]]-PaymentSchedule3[[#This Row],[Interest]],"")</f>
        <v/>
      </c>
      <c r="I221" s="35" t="str">
        <f ca="1">IF(PaymentSchedule3[[#This Row],[Payment Number]]&lt;&gt;"",PaymentSchedule3[[#This Row],[Beginning
Balance]]*(InterestRate/PaymentsPerYear),"")</f>
        <v/>
      </c>
      <c r="J221" s="33" t="str">
        <f ca="1">IF(PaymentSchedule3[[#This Row],[Payment Number]]&lt;&gt;"",IF(PaymentSchedule3[[#This Row],[Scheduled Payment]]+PaymentSchedule3[[#This Row],[Extra
Payment]]&lt;=PaymentSchedule3[[#This Row],[Beginning
Balance]],PaymentSchedule3[[#This Row],[Beginning
Balance]]-PaymentSchedule3[[#This Row],[Principal]],0),"")</f>
        <v/>
      </c>
      <c r="K221" s="35" t="str">
        <f ca="1">IF(PaymentSchedule3[[#This Row],[Payment Number]]&lt;&gt;"",SUM(INDEX(PaymentSchedule3[Interest],1,1):PaymentSchedule3[[#This Row],[Interest]]),"")</f>
        <v/>
      </c>
    </row>
    <row r="222" spans="2:11" ht="24" customHeight="1">
      <c r="B222" s="31" t="str">
        <f ca="1">IF(LoanIsGood,IF(ROW()-ROW(PaymentSchedule3[[#Headers],[Payment Number]])&gt;ScheduledNumberOfPayments,"",ROW()-ROW(PaymentSchedule3[[#Headers],[Payment Number]])),"")</f>
        <v/>
      </c>
      <c r="C222" s="32" t="str">
        <f ca="1">IF(PaymentSchedule3[[#This Row],[Payment Number]]&lt;&gt;"",EOMONTH(LoanStartDate,ROW(PaymentSchedule3[[#This Row],[Payment Number]])-ROW(PaymentSchedule3[[#Headers],[Payment Number]])-2)+DAY(LoanStartDate),"")</f>
        <v/>
      </c>
      <c r="D222" s="33" t="str">
        <f ca="1">IF(PaymentSchedule3[[#This Row],[Payment Number]]&lt;&gt;"",IF(ROW()-ROW(PaymentSchedule3[[#Headers],[Beginning
Balance]])=1,LoanAmount,INDEX(PaymentSchedule3[Ending
Balance],ROW()-ROW(PaymentSchedule3[[#Headers],[Beginning
Balance]])-1)),"")</f>
        <v/>
      </c>
      <c r="E222" s="34" t="str">
        <f ca="1">IF(PaymentSchedule3[[#This Row],[Payment Number]]&lt;&gt;"",ScheduledPayment,"")</f>
        <v/>
      </c>
      <c r="F222"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2"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2" s="33" t="str">
        <f ca="1">IF(PaymentSchedule3[[#This Row],[Payment Number]]&lt;&gt;"",PaymentSchedule3[[#This Row],[Total
Payment]]-PaymentSchedule3[[#This Row],[Interest]],"")</f>
        <v/>
      </c>
      <c r="I222" s="35" t="str">
        <f ca="1">IF(PaymentSchedule3[[#This Row],[Payment Number]]&lt;&gt;"",PaymentSchedule3[[#This Row],[Beginning
Balance]]*(InterestRate/PaymentsPerYear),"")</f>
        <v/>
      </c>
      <c r="J222" s="33" t="str">
        <f ca="1">IF(PaymentSchedule3[[#This Row],[Payment Number]]&lt;&gt;"",IF(PaymentSchedule3[[#This Row],[Scheduled Payment]]+PaymentSchedule3[[#This Row],[Extra
Payment]]&lt;=PaymentSchedule3[[#This Row],[Beginning
Balance]],PaymentSchedule3[[#This Row],[Beginning
Balance]]-PaymentSchedule3[[#This Row],[Principal]],0),"")</f>
        <v/>
      </c>
      <c r="K222" s="35" t="str">
        <f ca="1">IF(PaymentSchedule3[[#This Row],[Payment Number]]&lt;&gt;"",SUM(INDEX(PaymentSchedule3[Interest],1,1):PaymentSchedule3[[#This Row],[Interest]]),"")</f>
        <v/>
      </c>
    </row>
    <row r="223" spans="2:11" ht="24" customHeight="1">
      <c r="B223" s="31" t="str">
        <f ca="1">IF(LoanIsGood,IF(ROW()-ROW(PaymentSchedule3[[#Headers],[Payment Number]])&gt;ScheduledNumberOfPayments,"",ROW()-ROW(PaymentSchedule3[[#Headers],[Payment Number]])),"")</f>
        <v/>
      </c>
      <c r="C223" s="32" t="str">
        <f ca="1">IF(PaymentSchedule3[[#This Row],[Payment Number]]&lt;&gt;"",EOMONTH(LoanStartDate,ROW(PaymentSchedule3[[#This Row],[Payment Number]])-ROW(PaymentSchedule3[[#Headers],[Payment Number]])-2)+DAY(LoanStartDate),"")</f>
        <v/>
      </c>
      <c r="D223" s="33" t="str">
        <f ca="1">IF(PaymentSchedule3[[#This Row],[Payment Number]]&lt;&gt;"",IF(ROW()-ROW(PaymentSchedule3[[#Headers],[Beginning
Balance]])=1,LoanAmount,INDEX(PaymentSchedule3[Ending
Balance],ROW()-ROW(PaymentSchedule3[[#Headers],[Beginning
Balance]])-1)),"")</f>
        <v/>
      </c>
      <c r="E223" s="34" t="str">
        <f ca="1">IF(PaymentSchedule3[[#This Row],[Payment Number]]&lt;&gt;"",ScheduledPayment,"")</f>
        <v/>
      </c>
      <c r="F223"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3"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3" s="33" t="str">
        <f ca="1">IF(PaymentSchedule3[[#This Row],[Payment Number]]&lt;&gt;"",PaymentSchedule3[[#This Row],[Total
Payment]]-PaymentSchedule3[[#This Row],[Interest]],"")</f>
        <v/>
      </c>
      <c r="I223" s="35" t="str">
        <f ca="1">IF(PaymentSchedule3[[#This Row],[Payment Number]]&lt;&gt;"",PaymentSchedule3[[#This Row],[Beginning
Balance]]*(InterestRate/PaymentsPerYear),"")</f>
        <v/>
      </c>
      <c r="J223" s="33" t="str">
        <f ca="1">IF(PaymentSchedule3[[#This Row],[Payment Number]]&lt;&gt;"",IF(PaymentSchedule3[[#This Row],[Scheduled Payment]]+PaymentSchedule3[[#This Row],[Extra
Payment]]&lt;=PaymentSchedule3[[#This Row],[Beginning
Balance]],PaymentSchedule3[[#This Row],[Beginning
Balance]]-PaymentSchedule3[[#This Row],[Principal]],0),"")</f>
        <v/>
      </c>
      <c r="K223" s="35" t="str">
        <f ca="1">IF(PaymentSchedule3[[#This Row],[Payment Number]]&lt;&gt;"",SUM(INDEX(PaymentSchedule3[Interest],1,1):PaymentSchedule3[[#This Row],[Interest]]),"")</f>
        <v/>
      </c>
    </row>
    <row r="224" spans="2:11" ht="24" customHeight="1">
      <c r="B224" s="31" t="str">
        <f ca="1">IF(LoanIsGood,IF(ROW()-ROW(PaymentSchedule3[[#Headers],[Payment Number]])&gt;ScheduledNumberOfPayments,"",ROW()-ROW(PaymentSchedule3[[#Headers],[Payment Number]])),"")</f>
        <v/>
      </c>
      <c r="C224" s="32" t="str">
        <f ca="1">IF(PaymentSchedule3[[#This Row],[Payment Number]]&lt;&gt;"",EOMONTH(LoanStartDate,ROW(PaymentSchedule3[[#This Row],[Payment Number]])-ROW(PaymentSchedule3[[#Headers],[Payment Number]])-2)+DAY(LoanStartDate),"")</f>
        <v/>
      </c>
      <c r="D224" s="33" t="str">
        <f ca="1">IF(PaymentSchedule3[[#This Row],[Payment Number]]&lt;&gt;"",IF(ROW()-ROW(PaymentSchedule3[[#Headers],[Beginning
Balance]])=1,LoanAmount,INDEX(PaymentSchedule3[Ending
Balance],ROW()-ROW(PaymentSchedule3[[#Headers],[Beginning
Balance]])-1)),"")</f>
        <v/>
      </c>
      <c r="E224" s="34" t="str">
        <f ca="1">IF(PaymentSchedule3[[#This Row],[Payment Number]]&lt;&gt;"",ScheduledPayment,"")</f>
        <v/>
      </c>
      <c r="F224"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4"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4" s="33" t="str">
        <f ca="1">IF(PaymentSchedule3[[#This Row],[Payment Number]]&lt;&gt;"",PaymentSchedule3[[#This Row],[Total
Payment]]-PaymentSchedule3[[#This Row],[Interest]],"")</f>
        <v/>
      </c>
      <c r="I224" s="35" t="str">
        <f ca="1">IF(PaymentSchedule3[[#This Row],[Payment Number]]&lt;&gt;"",PaymentSchedule3[[#This Row],[Beginning
Balance]]*(InterestRate/PaymentsPerYear),"")</f>
        <v/>
      </c>
      <c r="J224" s="33" t="str">
        <f ca="1">IF(PaymentSchedule3[[#This Row],[Payment Number]]&lt;&gt;"",IF(PaymentSchedule3[[#This Row],[Scheduled Payment]]+PaymentSchedule3[[#This Row],[Extra
Payment]]&lt;=PaymentSchedule3[[#This Row],[Beginning
Balance]],PaymentSchedule3[[#This Row],[Beginning
Balance]]-PaymentSchedule3[[#This Row],[Principal]],0),"")</f>
        <v/>
      </c>
      <c r="K224" s="35" t="str">
        <f ca="1">IF(PaymentSchedule3[[#This Row],[Payment Number]]&lt;&gt;"",SUM(INDEX(PaymentSchedule3[Interest],1,1):PaymentSchedule3[[#This Row],[Interest]]),"")</f>
        <v/>
      </c>
    </row>
    <row r="225" spans="2:11" ht="24" customHeight="1">
      <c r="B225" s="31" t="str">
        <f ca="1">IF(LoanIsGood,IF(ROW()-ROW(PaymentSchedule3[[#Headers],[Payment Number]])&gt;ScheduledNumberOfPayments,"",ROW()-ROW(PaymentSchedule3[[#Headers],[Payment Number]])),"")</f>
        <v/>
      </c>
      <c r="C225" s="32" t="str">
        <f ca="1">IF(PaymentSchedule3[[#This Row],[Payment Number]]&lt;&gt;"",EOMONTH(LoanStartDate,ROW(PaymentSchedule3[[#This Row],[Payment Number]])-ROW(PaymentSchedule3[[#Headers],[Payment Number]])-2)+DAY(LoanStartDate),"")</f>
        <v/>
      </c>
      <c r="D225" s="33" t="str">
        <f ca="1">IF(PaymentSchedule3[[#This Row],[Payment Number]]&lt;&gt;"",IF(ROW()-ROW(PaymentSchedule3[[#Headers],[Beginning
Balance]])=1,LoanAmount,INDEX(PaymentSchedule3[Ending
Balance],ROW()-ROW(PaymentSchedule3[[#Headers],[Beginning
Balance]])-1)),"")</f>
        <v/>
      </c>
      <c r="E225" s="34" t="str">
        <f ca="1">IF(PaymentSchedule3[[#This Row],[Payment Number]]&lt;&gt;"",ScheduledPayment,"")</f>
        <v/>
      </c>
      <c r="F225" s="33"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5" s="33"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5" s="33" t="str">
        <f ca="1">IF(PaymentSchedule3[[#This Row],[Payment Number]]&lt;&gt;"",PaymentSchedule3[[#This Row],[Total
Payment]]-PaymentSchedule3[[#This Row],[Interest]],"")</f>
        <v/>
      </c>
      <c r="I225" s="35" t="str">
        <f ca="1">IF(PaymentSchedule3[[#This Row],[Payment Number]]&lt;&gt;"",PaymentSchedule3[[#This Row],[Beginning
Balance]]*(InterestRate/PaymentsPerYear),"")</f>
        <v/>
      </c>
      <c r="J225" s="33" t="str">
        <f ca="1">IF(PaymentSchedule3[[#This Row],[Payment Number]]&lt;&gt;"",IF(PaymentSchedule3[[#This Row],[Scheduled Payment]]+PaymentSchedule3[[#This Row],[Extra
Payment]]&lt;=PaymentSchedule3[[#This Row],[Beginning
Balance]],PaymentSchedule3[[#This Row],[Beginning
Balance]]-PaymentSchedule3[[#This Row],[Principal]],0),"")</f>
        <v/>
      </c>
      <c r="K225" s="35" t="str">
        <f ca="1">IF(PaymentSchedule3[[#This Row],[Payment Number]]&lt;&gt;"",SUM(INDEX(PaymentSchedule3[Interest],1,1):PaymentSchedule3[[#This Row],[Interest]]),"")</f>
        <v/>
      </c>
    </row>
    <row r="226" spans="2:11" ht="18" customHeight="1">
      <c r="B226" s="49" t="str">
        <f ca="1">IF(LoanIsGood,IF(ROW()-ROW(PaymentSchedule3[[#Headers],[Payment Number]])&gt;ScheduledNumberOfPayments,"",ROW()-ROW(PaymentSchedule3[[#Headers],[Payment Number]])),"")</f>
        <v/>
      </c>
      <c r="C226" s="50" t="str">
        <f ca="1">IF(PaymentSchedule3[[#This Row],[Payment Number]]&lt;&gt;"",EOMONTH(LoanStartDate,ROW(PaymentSchedule3[[#This Row],[Payment Number]])-ROW(PaymentSchedule3[[#Headers],[Payment Number]])-2)+DAY(LoanStartDate),"")</f>
        <v/>
      </c>
      <c r="D226" s="51" t="str">
        <f ca="1">IF(PaymentSchedule3[[#This Row],[Payment Number]]&lt;&gt;"",IF(ROW()-ROW(PaymentSchedule3[[#Headers],[Beginning
Balance]])=1,LoanAmount,INDEX(PaymentSchedule3[Ending
Balance],ROW()-ROW(PaymentSchedule3[[#Headers],[Beginning
Balance]])-1)),"")</f>
        <v/>
      </c>
      <c r="E226" s="52" t="str">
        <f ca="1">IF(PaymentSchedule3[[#This Row],[Payment Number]]&lt;&gt;"",ScheduledPayment,"")</f>
        <v/>
      </c>
      <c r="F22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6" s="51" t="str">
        <f ca="1">IF(PaymentSchedule3[[#This Row],[Payment Number]]&lt;&gt;"",PaymentSchedule3[[#This Row],[Total
Payment]]-PaymentSchedule3[[#This Row],[Interest]],"")</f>
        <v/>
      </c>
      <c r="I226" s="53" t="str">
        <f ca="1">IF(PaymentSchedule3[[#This Row],[Payment Number]]&lt;&gt;"",PaymentSchedule3[[#This Row],[Beginning
Balance]]*(InterestRate/PaymentsPerYear),"")</f>
        <v/>
      </c>
      <c r="J226" s="51" t="str">
        <f ca="1">IF(PaymentSchedule3[[#This Row],[Payment Number]]&lt;&gt;"",IF(PaymentSchedule3[[#This Row],[Scheduled Payment]]+PaymentSchedule3[[#This Row],[Extra
Payment]]&lt;=PaymentSchedule3[[#This Row],[Beginning
Balance]],PaymentSchedule3[[#This Row],[Beginning
Balance]]-PaymentSchedule3[[#This Row],[Principal]],0),"")</f>
        <v/>
      </c>
      <c r="K226" s="53" t="str">
        <f ca="1">IF(PaymentSchedule3[[#This Row],[Payment Number]]&lt;&gt;"",SUM(INDEX(PaymentSchedule3[Interest],1,1):PaymentSchedule3[[#This Row],[Interest]]),"")</f>
        <v/>
      </c>
    </row>
    <row r="227" spans="2:11" ht="18" customHeight="1">
      <c r="B227" s="49" t="str">
        <f ca="1">IF(LoanIsGood,IF(ROW()-ROW(PaymentSchedule3[[#Headers],[Payment Number]])&gt;ScheduledNumberOfPayments,"",ROW()-ROW(PaymentSchedule3[[#Headers],[Payment Number]])),"")</f>
        <v/>
      </c>
      <c r="C227" s="50" t="str">
        <f ca="1">IF(PaymentSchedule3[[#This Row],[Payment Number]]&lt;&gt;"",EOMONTH(LoanStartDate,ROW(PaymentSchedule3[[#This Row],[Payment Number]])-ROW(PaymentSchedule3[[#Headers],[Payment Number]])-2)+DAY(LoanStartDate),"")</f>
        <v/>
      </c>
      <c r="D227" s="51" t="str">
        <f ca="1">IF(PaymentSchedule3[[#This Row],[Payment Number]]&lt;&gt;"",IF(ROW()-ROW(PaymentSchedule3[[#Headers],[Beginning
Balance]])=1,LoanAmount,INDEX(PaymentSchedule3[Ending
Balance],ROW()-ROW(PaymentSchedule3[[#Headers],[Beginning
Balance]])-1)),"")</f>
        <v/>
      </c>
      <c r="E227" s="52" t="str">
        <f ca="1">IF(PaymentSchedule3[[#This Row],[Payment Number]]&lt;&gt;"",ScheduledPayment,"")</f>
        <v/>
      </c>
      <c r="F22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7" s="51" t="str">
        <f ca="1">IF(PaymentSchedule3[[#This Row],[Payment Number]]&lt;&gt;"",PaymentSchedule3[[#This Row],[Total
Payment]]-PaymentSchedule3[[#This Row],[Interest]],"")</f>
        <v/>
      </c>
      <c r="I227" s="53" t="str">
        <f ca="1">IF(PaymentSchedule3[[#This Row],[Payment Number]]&lt;&gt;"",PaymentSchedule3[[#This Row],[Beginning
Balance]]*(InterestRate/PaymentsPerYear),"")</f>
        <v/>
      </c>
      <c r="J227" s="51" t="str">
        <f ca="1">IF(PaymentSchedule3[[#This Row],[Payment Number]]&lt;&gt;"",IF(PaymentSchedule3[[#This Row],[Scheduled Payment]]+PaymentSchedule3[[#This Row],[Extra
Payment]]&lt;=PaymentSchedule3[[#This Row],[Beginning
Balance]],PaymentSchedule3[[#This Row],[Beginning
Balance]]-PaymentSchedule3[[#This Row],[Principal]],0),"")</f>
        <v/>
      </c>
      <c r="K227" s="53" t="str">
        <f ca="1">IF(PaymentSchedule3[[#This Row],[Payment Number]]&lt;&gt;"",SUM(INDEX(PaymentSchedule3[Interest],1,1):PaymentSchedule3[[#This Row],[Interest]]),"")</f>
        <v/>
      </c>
    </row>
    <row r="228" spans="2:11" ht="18" customHeight="1">
      <c r="B228" s="49" t="str">
        <f ca="1">IF(LoanIsGood,IF(ROW()-ROW(PaymentSchedule3[[#Headers],[Payment Number]])&gt;ScheduledNumberOfPayments,"",ROW()-ROW(PaymentSchedule3[[#Headers],[Payment Number]])),"")</f>
        <v/>
      </c>
      <c r="C228" s="50" t="str">
        <f ca="1">IF(PaymentSchedule3[[#This Row],[Payment Number]]&lt;&gt;"",EOMONTH(LoanStartDate,ROW(PaymentSchedule3[[#This Row],[Payment Number]])-ROW(PaymentSchedule3[[#Headers],[Payment Number]])-2)+DAY(LoanStartDate),"")</f>
        <v/>
      </c>
      <c r="D228" s="51" t="str">
        <f ca="1">IF(PaymentSchedule3[[#This Row],[Payment Number]]&lt;&gt;"",IF(ROW()-ROW(PaymentSchedule3[[#Headers],[Beginning
Balance]])=1,LoanAmount,INDEX(PaymentSchedule3[Ending
Balance],ROW()-ROW(PaymentSchedule3[[#Headers],[Beginning
Balance]])-1)),"")</f>
        <v/>
      </c>
      <c r="E228" s="52" t="str">
        <f ca="1">IF(PaymentSchedule3[[#This Row],[Payment Number]]&lt;&gt;"",ScheduledPayment,"")</f>
        <v/>
      </c>
      <c r="F22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8" s="51" t="str">
        <f ca="1">IF(PaymentSchedule3[[#This Row],[Payment Number]]&lt;&gt;"",PaymentSchedule3[[#This Row],[Total
Payment]]-PaymentSchedule3[[#This Row],[Interest]],"")</f>
        <v/>
      </c>
      <c r="I228" s="53" t="str">
        <f ca="1">IF(PaymentSchedule3[[#This Row],[Payment Number]]&lt;&gt;"",PaymentSchedule3[[#This Row],[Beginning
Balance]]*(InterestRate/PaymentsPerYear),"")</f>
        <v/>
      </c>
      <c r="J228" s="51" t="str">
        <f ca="1">IF(PaymentSchedule3[[#This Row],[Payment Number]]&lt;&gt;"",IF(PaymentSchedule3[[#This Row],[Scheduled Payment]]+PaymentSchedule3[[#This Row],[Extra
Payment]]&lt;=PaymentSchedule3[[#This Row],[Beginning
Balance]],PaymentSchedule3[[#This Row],[Beginning
Balance]]-PaymentSchedule3[[#This Row],[Principal]],0),"")</f>
        <v/>
      </c>
      <c r="K228" s="53" t="str">
        <f ca="1">IF(PaymentSchedule3[[#This Row],[Payment Number]]&lt;&gt;"",SUM(INDEX(PaymentSchedule3[Interest],1,1):PaymentSchedule3[[#This Row],[Interest]]),"")</f>
        <v/>
      </c>
    </row>
    <row r="229" spans="2:11" ht="18" customHeight="1">
      <c r="B229" s="49" t="str">
        <f ca="1">IF(LoanIsGood,IF(ROW()-ROW(PaymentSchedule3[[#Headers],[Payment Number]])&gt;ScheduledNumberOfPayments,"",ROW()-ROW(PaymentSchedule3[[#Headers],[Payment Number]])),"")</f>
        <v/>
      </c>
      <c r="C229" s="50" t="str">
        <f ca="1">IF(PaymentSchedule3[[#This Row],[Payment Number]]&lt;&gt;"",EOMONTH(LoanStartDate,ROW(PaymentSchedule3[[#This Row],[Payment Number]])-ROW(PaymentSchedule3[[#Headers],[Payment Number]])-2)+DAY(LoanStartDate),"")</f>
        <v/>
      </c>
      <c r="D229" s="51" t="str">
        <f ca="1">IF(PaymentSchedule3[[#This Row],[Payment Number]]&lt;&gt;"",IF(ROW()-ROW(PaymentSchedule3[[#Headers],[Beginning
Balance]])=1,LoanAmount,INDEX(PaymentSchedule3[Ending
Balance],ROW()-ROW(PaymentSchedule3[[#Headers],[Beginning
Balance]])-1)),"")</f>
        <v/>
      </c>
      <c r="E229" s="52" t="str">
        <f ca="1">IF(PaymentSchedule3[[#This Row],[Payment Number]]&lt;&gt;"",ScheduledPayment,"")</f>
        <v/>
      </c>
      <c r="F22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9" s="51" t="str">
        <f ca="1">IF(PaymentSchedule3[[#This Row],[Payment Number]]&lt;&gt;"",PaymentSchedule3[[#This Row],[Total
Payment]]-PaymentSchedule3[[#This Row],[Interest]],"")</f>
        <v/>
      </c>
      <c r="I229" s="53" t="str">
        <f ca="1">IF(PaymentSchedule3[[#This Row],[Payment Number]]&lt;&gt;"",PaymentSchedule3[[#This Row],[Beginning
Balance]]*(InterestRate/PaymentsPerYear),"")</f>
        <v/>
      </c>
      <c r="J229" s="51" t="str">
        <f ca="1">IF(PaymentSchedule3[[#This Row],[Payment Number]]&lt;&gt;"",IF(PaymentSchedule3[[#This Row],[Scheduled Payment]]+PaymentSchedule3[[#This Row],[Extra
Payment]]&lt;=PaymentSchedule3[[#This Row],[Beginning
Balance]],PaymentSchedule3[[#This Row],[Beginning
Balance]]-PaymentSchedule3[[#This Row],[Principal]],0),"")</f>
        <v/>
      </c>
      <c r="K229" s="53" t="str">
        <f ca="1">IF(PaymentSchedule3[[#This Row],[Payment Number]]&lt;&gt;"",SUM(INDEX(PaymentSchedule3[Interest],1,1):PaymentSchedule3[[#This Row],[Interest]]),"")</f>
        <v/>
      </c>
    </row>
    <row r="230" spans="2:11" ht="18" customHeight="1">
      <c r="B230" s="49" t="str">
        <f ca="1">IF(LoanIsGood,IF(ROW()-ROW(PaymentSchedule3[[#Headers],[Payment Number]])&gt;ScheduledNumberOfPayments,"",ROW()-ROW(PaymentSchedule3[[#Headers],[Payment Number]])),"")</f>
        <v/>
      </c>
      <c r="C230" s="50" t="str">
        <f ca="1">IF(PaymentSchedule3[[#This Row],[Payment Number]]&lt;&gt;"",EOMONTH(LoanStartDate,ROW(PaymentSchedule3[[#This Row],[Payment Number]])-ROW(PaymentSchedule3[[#Headers],[Payment Number]])-2)+DAY(LoanStartDate),"")</f>
        <v/>
      </c>
      <c r="D230" s="51" t="str">
        <f ca="1">IF(PaymentSchedule3[[#This Row],[Payment Number]]&lt;&gt;"",IF(ROW()-ROW(PaymentSchedule3[[#Headers],[Beginning
Balance]])=1,LoanAmount,INDEX(PaymentSchedule3[Ending
Balance],ROW()-ROW(PaymentSchedule3[[#Headers],[Beginning
Balance]])-1)),"")</f>
        <v/>
      </c>
      <c r="E230" s="52" t="str">
        <f ca="1">IF(PaymentSchedule3[[#This Row],[Payment Number]]&lt;&gt;"",ScheduledPayment,"")</f>
        <v/>
      </c>
      <c r="F23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0" s="51" t="str">
        <f ca="1">IF(PaymentSchedule3[[#This Row],[Payment Number]]&lt;&gt;"",PaymentSchedule3[[#This Row],[Total
Payment]]-PaymentSchedule3[[#This Row],[Interest]],"")</f>
        <v/>
      </c>
      <c r="I230" s="53" t="str">
        <f ca="1">IF(PaymentSchedule3[[#This Row],[Payment Number]]&lt;&gt;"",PaymentSchedule3[[#This Row],[Beginning
Balance]]*(InterestRate/PaymentsPerYear),"")</f>
        <v/>
      </c>
      <c r="J230" s="51" t="str">
        <f ca="1">IF(PaymentSchedule3[[#This Row],[Payment Number]]&lt;&gt;"",IF(PaymentSchedule3[[#This Row],[Scheduled Payment]]+PaymentSchedule3[[#This Row],[Extra
Payment]]&lt;=PaymentSchedule3[[#This Row],[Beginning
Balance]],PaymentSchedule3[[#This Row],[Beginning
Balance]]-PaymentSchedule3[[#This Row],[Principal]],0),"")</f>
        <v/>
      </c>
      <c r="K230" s="53" t="str">
        <f ca="1">IF(PaymentSchedule3[[#This Row],[Payment Number]]&lt;&gt;"",SUM(INDEX(PaymentSchedule3[Interest],1,1):PaymentSchedule3[[#This Row],[Interest]]),"")</f>
        <v/>
      </c>
    </row>
    <row r="231" spans="2:11" ht="18" customHeight="1">
      <c r="B231" s="49" t="str">
        <f ca="1">IF(LoanIsGood,IF(ROW()-ROW(PaymentSchedule3[[#Headers],[Payment Number]])&gt;ScheduledNumberOfPayments,"",ROW()-ROW(PaymentSchedule3[[#Headers],[Payment Number]])),"")</f>
        <v/>
      </c>
      <c r="C231" s="50" t="str">
        <f ca="1">IF(PaymentSchedule3[[#This Row],[Payment Number]]&lt;&gt;"",EOMONTH(LoanStartDate,ROW(PaymentSchedule3[[#This Row],[Payment Number]])-ROW(PaymentSchedule3[[#Headers],[Payment Number]])-2)+DAY(LoanStartDate),"")</f>
        <v/>
      </c>
      <c r="D231" s="51" t="str">
        <f ca="1">IF(PaymentSchedule3[[#This Row],[Payment Number]]&lt;&gt;"",IF(ROW()-ROW(PaymentSchedule3[[#Headers],[Beginning
Balance]])=1,LoanAmount,INDEX(PaymentSchedule3[Ending
Balance],ROW()-ROW(PaymentSchedule3[[#Headers],[Beginning
Balance]])-1)),"")</f>
        <v/>
      </c>
      <c r="E231" s="52" t="str">
        <f ca="1">IF(PaymentSchedule3[[#This Row],[Payment Number]]&lt;&gt;"",ScheduledPayment,"")</f>
        <v/>
      </c>
      <c r="F23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1" s="51" t="str">
        <f ca="1">IF(PaymentSchedule3[[#This Row],[Payment Number]]&lt;&gt;"",PaymentSchedule3[[#This Row],[Total
Payment]]-PaymentSchedule3[[#This Row],[Interest]],"")</f>
        <v/>
      </c>
      <c r="I231" s="53" t="str">
        <f ca="1">IF(PaymentSchedule3[[#This Row],[Payment Number]]&lt;&gt;"",PaymentSchedule3[[#This Row],[Beginning
Balance]]*(InterestRate/PaymentsPerYear),"")</f>
        <v/>
      </c>
      <c r="J231" s="51" t="str">
        <f ca="1">IF(PaymentSchedule3[[#This Row],[Payment Number]]&lt;&gt;"",IF(PaymentSchedule3[[#This Row],[Scheduled Payment]]+PaymentSchedule3[[#This Row],[Extra
Payment]]&lt;=PaymentSchedule3[[#This Row],[Beginning
Balance]],PaymentSchedule3[[#This Row],[Beginning
Balance]]-PaymentSchedule3[[#This Row],[Principal]],0),"")</f>
        <v/>
      </c>
      <c r="K231" s="53" t="str">
        <f ca="1">IF(PaymentSchedule3[[#This Row],[Payment Number]]&lt;&gt;"",SUM(INDEX(PaymentSchedule3[Interest],1,1):PaymentSchedule3[[#This Row],[Interest]]),"")</f>
        <v/>
      </c>
    </row>
    <row r="232" spans="2:11" ht="18" customHeight="1">
      <c r="B232" s="49" t="str">
        <f ca="1">IF(LoanIsGood,IF(ROW()-ROW(PaymentSchedule3[[#Headers],[Payment Number]])&gt;ScheduledNumberOfPayments,"",ROW()-ROW(PaymentSchedule3[[#Headers],[Payment Number]])),"")</f>
        <v/>
      </c>
      <c r="C232" s="50" t="str">
        <f ca="1">IF(PaymentSchedule3[[#This Row],[Payment Number]]&lt;&gt;"",EOMONTH(LoanStartDate,ROW(PaymentSchedule3[[#This Row],[Payment Number]])-ROW(PaymentSchedule3[[#Headers],[Payment Number]])-2)+DAY(LoanStartDate),"")</f>
        <v/>
      </c>
      <c r="D232" s="51" t="str">
        <f ca="1">IF(PaymentSchedule3[[#This Row],[Payment Number]]&lt;&gt;"",IF(ROW()-ROW(PaymentSchedule3[[#Headers],[Beginning
Balance]])=1,LoanAmount,INDEX(PaymentSchedule3[Ending
Balance],ROW()-ROW(PaymentSchedule3[[#Headers],[Beginning
Balance]])-1)),"")</f>
        <v/>
      </c>
      <c r="E232" s="52" t="str">
        <f ca="1">IF(PaymentSchedule3[[#This Row],[Payment Number]]&lt;&gt;"",ScheduledPayment,"")</f>
        <v/>
      </c>
      <c r="F23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2" s="51" t="str">
        <f ca="1">IF(PaymentSchedule3[[#This Row],[Payment Number]]&lt;&gt;"",PaymentSchedule3[[#This Row],[Total
Payment]]-PaymentSchedule3[[#This Row],[Interest]],"")</f>
        <v/>
      </c>
      <c r="I232" s="53" t="str">
        <f ca="1">IF(PaymentSchedule3[[#This Row],[Payment Number]]&lt;&gt;"",PaymentSchedule3[[#This Row],[Beginning
Balance]]*(InterestRate/PaymentsPerYear),"")</f>
        <v/>
      </c>
      <c r="J232" s="51" t="str">
        <f ca="1">IF(PaymentSchedule3[[#This Row],[Payment Number]]&lt;&gt;"",IF(PaymentSchedule3[[#This Row],[Scheduled Payment]]+PaymentSchedule3[[#This Row],[Extra
Payment]]&lt;=PaymentSchedule3[[#This Row],[Beginning
Balance]],PaymentSchedule3[[#This Row],[Beginning
Balance]]-PaymentSchedule3[[#This Row],[Principal]],0),"")</f>
        <v/>
      </c>
      <c r="K232" s="53" t="str">
        <f ca="1">IF(PaymentSchedule3[[#This Row],[Payment Number]]&lt;&gt;"",SUM(INDEX(PaymentSchedule3[Interest],1,1):PaymentSchedule3[[#This Row],[Interest]]),"")</f>
        <v/>
      </c>
    </row>
    <row r="233" spans="2:11" ht="18" customHeight="1">
      <c r="B233" s="49" t="str">
        <f ca="1">IF(LoanIsGood,IF(ROW()-ROW(PaymentSchedule3[[#Headers],[Payment Number]])&gt;ScheduledNumberOfPayments,"",ROW()-ROW(PaymentSchedule3[[#Headers],[Payment Number]])),"")</f>
        <v/>
      </c>
      <c r="C233" s="50" t="str">
        <f ca="1">IF(PaymentSchedule3[[#This Row],[Payment Number]]&lt;&gt;"",EOMONTH(LoanStartDate,ROW(PaymentSchedule3[[#This Row],[Payment Number]])-ROW(PaymentSchedule3[[#Headers],[Payment Number]])-2)+DAY(LoanStartDate),"")</f>
        <v/>
      </c>
      <c r="D233" s="51" t="str">
        <f ca="1">IF(PaymentSchedule3[[#This Row],[Payment Number]]&lt;&gt;"",IF(ROW()-ROW(PaymentSchedule3[[#Headers],[Beginning
Balance]])=1,LoanAmount,INDEX(PaymentSchedule3[Ending
Balance],ROW()-ROW(PaymentSchedule3[[#Headers],[Beginning
Balance]])-1)),"")</f>
        <v/>
      </c>
      <c r="E233" s="52" t="str">
        <f ca="1">IF(PaymentSchedule3[[#This Row],[Payment Number]]&lt;&gt;"",ScheduledPayment,"")</f>
        <v/>
      </c>
      <c r="F23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3" s="51" t="str">
        <f ca="1">IF(PaymentSchedule3[[#This Row],[Payment Number]]&lt;&gt;"",PaymentSchedule3[[#This Row],[Total
Payment]]-PaymentSchedule3[[#This Row],[Interest]],"")</f>
        <v/>
      </c>
      <c r="I233" s="53" t="str">
        <f ca="1">IF(PaymentSchedule3[[#This Row],[Payment Number]]&lt;&gt;"",PaymentSchedule3[[#This Row],[Beginning
Balance]]*(InterestRate/PaymentsPerYear),"")</f>
        <v/>
      </c>
      <c r="J233" s="51" t="str">
        <f ca="1">IF(PaymentSchedule3[[#This Row],[Payment Number]]&lt;&gt;"",IF(PaymentSchedule3[[#This Row],[Scheduled Payment]]+PaymentSchedule3[[#This Row],[Extra
Payment]]&lt;=PaymentSchedule3[[#This Row],[Beginning
Balance]],PaymentSchedule3[[#This Row],[Beginning
Balance]]-PaymentSchedule3[[#This Row],[Principal]],0),"")</f>
        <v/>
      </c>
      <c r="K233" s="53" t="str">
        <f ca="1">IF(PaymentSchedule3[[#This Row],[Payment Number]]&lt;&gt;"",SUM(INDEX(PaymentSchedule3[Interest],1,1):PaymentSchedule3[[#This Row],[Interest]]),"")</f>
        <v/>
      </c>
    </row>
    <row r="234" spans="2:11" ht="18" customHeight="1">
      <c r="B234" s="49" t="str">
        <f ca="1">IF(LoanIsGood,IF(ROW()-ROW(PaymentSchedule3[[#Headers],[Payment Number]])&gt;ScheduledNumberOfPayments,"",ROW()-ROW(PaymentSchedule3[[#Headers],[Payment Number]])),"")</f>
        <v/>
      </c>
      <c r="C234" s="50" t="str">
        <f ca="1">IF(PaymentSchedule3[[#This Row],[Payment Number]]&lt;&gt;"",EOMONTH(LoanStartDate,ROW(PaymentSchedule3[[#This Row],[Payment Number]])-ROW(PaymentSchedule3[[#Headers],[Payment Number]])-2)+DAY(LoanStartDate),"")</f>
        <v/>
      </c>
      <c r="D234" s="51" t="str">
        <f ca="1">IF(PaymentSchedule3[[#This Row],[Payment Number]]&lt;&gt;"",IF(ROW()-ROW(PaymentSchedule3[[#Headers],[Beginning
Balance]])=1,LoanAmount,INDEX(PaymentSchedule3[Ending
Balance],ROW()-ROW(PaymentSchedule3[[#Headers],[Beginning
Balance]])-1)),"")</f>
        <v/>
      </c>
      <c r="E234" s="52" t="str">
        <f ca="1">IF(PaymentSchedule3[[#This Row],[Payment Number]]&lt;&gt;"",ScheduledPayment,"")</f>
        <v/>
      </c>
      <c r="F23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4" s="51" t="str">
        <f ca="1">IF(PaymentSchedule3[[#This Row],[Payment Number]]&lt;&gt;"",PaymentSchedule3[[#This Row],[Total
Payment]]-PaymentSchedule3[[#This Row],[Interest]],"")</f>
        <v/>
      </c>
      <c r="I234" s="53" t="str">
        <f ca="1">IF(PaymentSchedule3[[#This Row],[Payment Number]]&lt;&gt;"",PaymentSchedule3[[#This Row],[Beginning
Balance]]*(InterestRate/PaymentsPerYear),"")</f>
        <v/>
      </c>
      <c r="J234" s="51" t="str">
        <f ca="1">IF(PaymentSchedule3[[#This Row],[Payment Number]]&lt;&gt;"",IF(PaymentSchedule3[[#This Row],[Scheduled Payment]]+PaymentSchedule3[[#This Row],[Extra
Payment]]&lt;=PaymentSchedule3[[#This Row],[Beginning
Balance]],PaymentSchedule3[[#This Row],[Beginning
Balance]]-PaymentSchedule3[[#This Row],[Principal]],0),"")</f>
        <v/>
      </c>
      <c r="K234" s="53" t="str">
        <f ca="1">IF(PaymentSchedule3[[#This Row],[Payment Number]]&lt;&gt;"",SUM(INDEX(PaymentSchedule3[Interest],1,1):PaymentSchedule3[[#This Row],[Interest]]),"")</f>
        <v/>
      </c>
    </row>
    <row r="235" spans="2:11" ht="18" customHeight="1">
      <c r="B235" s="49" t="str">
        <f ca="1">IF(LoanIsGood,IF(ROW()-ROW(PaymentSchedule3[[#Headers],[Payment Number]])&gt;ScheduledNumberOfPayments,"",ROW()-ROW(PaymentSchedule3[[#Headers],[Payment Number]])),"")</f>
        <v/>
      </c>
      <c r="C235" s="50" t="str">
        <f ca="1">IF(PaymentSchedule3[[#This Row],[Payment Number]]&lt;&gt;"",EOMONTH(LoanStartDate,ROW(PaymentSchedule3[[#This Row],[Payment Number]])-ROW(PaymentSchedule3[[#Headers],[Payment Number]])-2)+DAY(LoanStartDate),"")</f>
        <v/>
      </c>
      <c r="D235" s="51" t="str">
        <f ca="1">IF(PaymentSchedule3[[#This Row],[Payment Number]]&lt;&gt;"",IF(ROW()-ROW(PaymentSchedule3[[#Headers],[Beginning
Balance]])=1,LoanAmount,INDEX(PaymentSchedule3[Ending
Balance],ROW()-ROW(PaymentSchedule3[[#Headers],[Beginning
Balance]])-1)),"")</f>
        <v/>
      </c>
      <c r="E235" s="52" t="str">
        <f ca="1">IF(PaymentSchedule3[[#This Row],[Payment Number]]&lt;&gt;"",ScheduledPayment,"")</f>
        <v/>
      </c>
      <c r="F23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5" s="51" t="str">
        <f ca="1">IF(PaymentSchedule3[[#This Row],[Payment Number]]&lt;&gt;"",PaymentSchedule3[[#This Row],[Total
Payment]]-PaymentSchedule3[[#This Row],[Interest]],"")</f>
        <v/>
      </c>
      <c r="I235" s="53" t="str">
        <f ca="1">IF(PaymentSchedule3[[#This Row],[Payment Number]]&lt;&gt;"",PaymentSchedule3[[#This Row],[Beginning
Balance]]*(InterestRate/PaymentsPerYear),"")</f>
        <v/>
      </c>
      <c r="J235" s="51" t="str">
        <f ca="1">IF(PaymentSchedule3[[#This Row],[Payment Number]]&lt;&gt;"",IF(PaymentSchedule3[[#This Row],[Scheduled Payment]]+PaymentSchedule3[[#This Row],[Extra
Payment]]&lt;=PaymentSchedule3[[#This Row],[Beginning
Balance]],PaymentSchedule3[[#This Row],[Beginning
Balance]]-PaymentSchedule3[[#This Row],[Principal]],0),"")</f>
        <v/>
      </c>
      <c r="K235" s="53" t="str">
        <f ca="1">IF(PaymentSchedule3[[#This Row],[Payment Number]]&lt;&gt;"",SUM(INDEX(PaymentSchedule3[Interest],1,1):PaymentSchedule3[[#This Row],[Interest]]),"")</f>
        <v/>
      </c>
    </row>
    <row r="236" spans="2:11" ht="18" customHeight="1">
      <c r="B236" s="49" t="str">
        <f ca="1">IF(LoanIsGood,IF(ROW()-ROW(PaymentSchedule3[[#Headers],[Payment Number]])&gt;ScheduledNumberOfPayments,"",ROW()-ROW(PaymentSchedule3[[#Headers],[Payment Number]])),"")</f>
        <v/>
      </c>
      <c r="C236" s="50" t="str">
        <f ca="1">IF(PaymentSchedule3[[#This Row],[Payment Number]]&lt;&gt;"",EOMONTH(LoanStartDate,ROW(PaymentSchedule3[[#This Row],[Payment Number]])-ROW(PaymentSchedule3[[#Headers],[Payment Number]])-2)+DAY(LoanStartDate),"")</f>
        <v/>
      </c>
      <c r="D236" s="51" t="str">
        <f ca="1">IF(PaymentSchedule3[[#This Row],[Payment Number]]&lt;&gt;"",IF(ROW()-ROW(PaymentSchedule3[[#Headers],[Beginning
Balance]])=1,LoanAmount,INDEX(PaymentSchedule3[Ending
Balance],ROW()-ROW(PaymentSchedule3[[#Headers],[Beginning
Balance]])-1)),"")</f>
        <v/>
      </c>
      <c r="E236" s="52" t="str">
        <f ca="1">IF(PaymentSchedule3[[#This Row],[Payment Number]]&lt;&gt;"",ScheduledPayment,"")</f>
        <v/>
      </c>
      <c r="F23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6" s="51" t="str">
        <f ca="1">IF(PaymentSchedule3[[#This Row],[Payment Number]]&lt;&gt;"",PaymentSchedule3[[#This Row],[Total
Payment]]-PaymentSchedule3[[#This Row],[Interest]],"")</f>
        <v/>
      </c>
      <c r="I236" s="53" t="str">
        <f ca="1">IF(PaymentSchedule3[[#This Row],[Payment Number]]&lt;&gt;"",PaymentSchedule3[[#This Row],[Beginning
Balance]]*(InterestRate/PaymentsPerYear),"")</f>
        <v/>
      </c>
      <c r="J236" s="51" t="str">
        <f ca="1">IF(PaymentSchedule3[[#This Row],[Payment Number]]&lt;&gt;"",IF(PaymentSchedule3[[#This Row],[Scheduled Payment]]+PaymentSchedule3[[#This Row],[Extra
Payment]]&lt;=PaymentSchedule3[[#This Row],[Beginning
Balance]],PaymentSchedule3[[#This Row],[Beginning
Balance]]-PaymentSchedule3[[#This Row],[Principal]],0),"")</f>
        <v/>
      </c>
      <c r="K236" s="53" t="str">
        <f ca="1">IF(PaymentSchedule3[[#This Row],[Payment Number]]&lt;&gt;"",SUM(INDEX(PaymentSchedule3[Interest],1,1):PaymentSchedule3[[#This Row],[Interest]]),"")</f>
        <v/>
      </c>
    </row>
    <row r="237" spans="2:11" ht="18" customHeight="1">
      <c r="B237" s="49" t="str">
        <f ca="1">IF(LoanIsGood,IF(ROW()-ROW(PaymentSchedule3[[#Headers],[Payment Number]])&gt;ScheduledNumberOfPayments,"",ROW()-ROW(PaymentSchedule3[[#Headers],[Payment Number]])),"")</f>
        <v/>
      </c>
      <c r="C237" s="50" t="str">
        <f ca="1">IF(PaymentSchedule3[[#This Row],[Payment Number]]&lt;&gt;"",EOMONTH(LoanStartDate,ROW(PaymentSchedule3[[#This Row],[Payment Number]])-ROW(PaymentSchedule3[[#Headers],[Payment Number]])-2)+DAY(LoanStartDate),"")</f>
        <v/>
      </c>
      <c r="D237" s="51" t="str">
        <f ca="1">IF(PaymentSchedule3[[#This Row],[Payment Number]]&lt;&gt;"",IF(ROW()-ROW(PaymentSchedule3[[#Headers],[Beginning
Balance]])=1,LoanAmount,INDEX(PaymentSchedule3[Ending
Balance],ROW()-ROW(PaymentSchedule3[[#Headers],[Beginning
Balance]])-1)),"")</f>
        <v/>
      </c>
      <c r="E237" s="52" t="str">
        <f ca="1">IF(PaymentSchedule3[[#This Row],[Payment Number]]&lt;&gt;"",ScheduledPayment,"")</f>
        <v/>
      </c>
      <c r="F23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7" s="51" t="str">
        <f ca="1">IF(PaymentSchedule3[[#This Row],[Payment Number]]&lt;&gt;"",PaymentSchedule3[[#This Row],[Total
Payment]]-PaymentSchedule3[[#This Row],[Interest]],"")</f>
        <v/>
      </c>
      <c r="I237" s="53" t="str">
        <f ca="1">IF(PaymentSchedule3[[#This Row],[Payment Number]]&lt;&gt;"",PaymentSchedule3[[#This Row],[Beginning
Balance]]*(InterestRate/PaymentsPerYear),"")</f>
        <v/>
      </c>
      <c r="J237" s="51" t="str">
        <f ca="1">IF(PaymentSchedule3[[#This Row],[Payment Number]]&lt;&gt;"",IF(PaymentSchedule3[[#This Row],[Scheduled Payment]]+PaymentSchedule3[[#This Row],[Extra
Payment]]&lt;=PaymentSchedule3[[#This Row],[Beginning
Balance]],PaymentSchedule3[[#This Row],[Beginning
Balance]]-PaymentSchedule3[[#This Row],[Principal]],0),"")</f>
        <v/>
      </c>
      <c r="K237" s="53" t="str">
        <f ca="1">IF(PaymentSchedule3[[#This Row],[Payment Number]]&lt;&gt;"",SUM(INDEX(PaymentSchedule3[Interest],1,1):PaymentSchedule3[[#This Row],[Interest]]),"")</f>
        <v/>
      </c>
    </row>
    <row r="238" spans="2:11" ht="18" customHeight="1">
      <c r="B238" s="49" t="str">
        <f ca="1">IF(LoanIsGood,IF(ROW()-ROW(PaymentSchedule3[[#Headers],[Payment Number]])&gt;ScheduledNumberOfPayments,"",ROW()-ROW(PaymentSchedule3[[#Headers],[Payment Number]])),"")</f>
        <v/>
      </c>
      <c r="C238" s="50" t="str">
        <f ca="1">IF(PaymentSchedule3[[#This Row],[Payment Number]]&lt;&gt;"",EOMONTH(LoanStartDate,ROW(PaymentSchedule3[[#This Row],[Payment Number]])-ROW(PaymentSchedule3[[#Headers],[Payment Number]])-2)+DAY(LoanStartDate),"")</f>
        <v/>
      </c>
      <c r="D238" s="51" t="str">
        <f ca="1">IF(PaymentSchedule3[[#This Row],[Payment Number]]&lt;&gt;"",IF(ROW()-ROW(PaymentSchedule3[[#Headers],[Beginning
Balance]])=1,LoanAmount,INDEX(PaymentSchedule3[Ending
Balance],ROW()-ROW(PaymentSchedule3[[#Headers],[Beginning
Balance]])-1)),"")</f>
        <v/>
      </c>
      <c r="E238" s="52" t="str">
        <f ca="1">IF(PaymentSchedule3[[#This Row],[Payment Number]]&lt;&gt;"",ScheduledPayment,"")</f>
        <v/>
      </c>
      <c r="F23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8" s="51" t="str">
        <f ca="1">IF(PaymentSchedule3[[#This Row],[Payment Number]]&lt;&gt;"",PaymentSchedule3[[#This Row],[Total
Payment]]-PaymentSchedule3[[#This Row],[Interest]],"")</f>
        <v/>
      </c>
      <c r="I238" s="53" t="str">
        <f ca="1">IF(PaymentSchedule3[[#This Row],[Payment Number]]&lt;&gt;"",PaymentSchedule3[[#This Row],[Beginning
Balance]]*(InterestRate/PaymentsPerYear),"")</f>
        <v/>
      </c>
      <c r="J238" s="51" t="str">
        <f ca="1">IF(PaymentSchedule3[[#This Row],[Payment Number]]&lt;&gt;"",IF(PaymentSchedule3[[#This Row],[Scheduled Payment]]+PaymentSchedule3[[#This Row],[Extra
Payment]]&lt;=PaymentSchedule3[[#This Row],[Beginning
Balance]],PaymentSchedule3[[#This Row],[Beginning
Balance]]-PaymentSchedule3[[#This Row],[Principal]],0),"")</f>
        <v/>
      </c>
      <c r="K238" s="53" t="str">
        <f ca="1">IF(PaymentSchedule3[[#This Row],[Payment Number]]&lt;&gt;"",SUM(INDEX(PaymentSchedule3[Interest],1,1):PaymentSchedule3[[#This Row],[Interest]]),"")</f>
        <v/>
      </c>
    </row>
    <row r="239" spans="2:11" ht="18" customHeight="1">
      <c r="B239" s="49" t="str">
        <f ca="1">IF(LoanIsGood,IF(ROW()-ROW(PaymentSchedule3[[#Headers],[Payment Number]])&gt;ScheduledNumberOfPayments,"",ROW()-ROW(PaymentSchedule3[[#Headers],[Payment Number]])),"")</f>
        <v/>
      </c>
      <c r="C239" s="50" t="str">
        <f ca="1">IF(PaymentSchedule3[[#This Row],[Payment Number]]&lt;&gt;"",EOMONTH(LoanStartDate,ROW(PaymentSchedule3[[#This Row],[Payment Number]])-ROW(PaymentSchedule3[[#Headers],[Payment Number]])-2)+DAY(LoanStartDate),"")</f>
        <v/>
      </c>
      <c r="D239" s="51" t="str">
        <f ca="1">IF(PaymentSchedule3[[#This Row],[Payment Number]]&lt;&gt;"",IF(ROW()-ROW(PaymentSchedule3[[#Headers],[Beginning
Balance]])=1,LoanAmount,INDEX(PaymentSchedule3[Ending
Balance],ROW()-ROW(PaymentSchedule3[[#Headers],[Beginning
Balance]])-1)),"")</f>
        <v/>
      </c>
      <c r="E239" s="52" t="str">
        <f ca="1">IF(PaymentSchedule3[[#This Row],[Payment Number]]&lt;&gt;"",ScheduledPayment,"")</f>
        <v/>
      </c>
      <c r="F23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9" s="51" t="str">
        <f ca="1">IF(PaymentSchedule3[[#This Row],[Payment Number]]&lt;&gt;"",PaymentSchedule3[[#This Row],[Total
Payment]]-PaymentSchedule3[[#This Row],[Interest]],"")</f>
        <v/>
      </c>
      <c r="I239" s="53" t="str">
        <f ca="1">IF(PaymentSchedule3[[#This Row],[Payment Number]]&lt;&gt;"",PaymentSchedule3[[#This Row],[Beginning
Balance]]*(InterestRate/PaymentsPerYear),"")</f>
        <v/>
      </c>
      <c r="J239" s="51" t="str">
        <f ca="1">IF(PaymentSchedule3[[#This Row],[Payment Number]]&lt;&gt;"",IF(PaymentSchedule3[[#This Row],[Scheduled Payment]]+PaymentSchedule3[[#This Row],[Extra
Payment]]&lt;=PaymentSchedule3[[#This Row],[Beginning
Balance]],PaymentSchedule3[[#This Row],[Beginning
Balance]]-PaymentSchedule3[[#This Row],[Principal]],0),"")</f>
        <v/>
      </c>
      <c r="K239" s="53" t="str">
        <f ca="1">IF(PaymentSchedule3[[#This Row],[Payment Number]]&lt;&gt;"",SUM(INDEX(PaymentSchedule3[Interest],1,1):PaymentSchedule3[[#This Row],[Interest]]),"")</f>
        <v/>
      </c>
    </row>
    <row r="240" spans="2:11" ht="18" customHeight="1">
      <c r="B240" s="49" t="str">
        <f ca="1">IF(LoanIsGood,IF(ROW()-ROW(PaymentSchedule3[[#Headers],[Payment Number]])&gt;ScheduledNumberOfPayments,"",ROW()-ROW(PaymentSchedule3[[#Headers],[Payment Number]])),"")</f>
        <v/>
      </c>
      <c r="C240" s="50" t="str">
        <f ca="1">IF(PaymentSchedule3[[#This Row],[Payment Number]]&lt;&gt;"",EOMONTH(LoanStartDate,ROW(PaymentSchedule3[[#This Row],[Payment Number]])-ROW(PaymentSchedule3[[#Headers],[Payment Number]])-2)+DAY(LoanStartDate),"")</f>
        <v/>
      </c>
      <c r="D240" s="51" t="str">
        <f ca="1">IF(PaymentSchedule3[[#This Row],[Payment Number]]&lt;&gt;"",IF(ROW()-ROW(PaymentSchedule3[[#Headers],[Beginning
Balance]])=1,LoanAmount,INDEX(PaymentSchedule3[Ending
Balance],ROW()-ROW(PaymentSchedule3[[#Headers],[Beginning
Balance]])-1)),"")</f>
        <v/>
      </c>
      <c r="E240" s="52" t="str">
        <f ca="1">IF(PaymentSchedule3[[#This Row],[Payment Number]]&lt;&gt;"",ScheduledPayment,"")</f>
        <v/>
      </c>
      <c r="F24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0" s="51" t="str">
        <f ca="1">IF(PaymentSchedule3[[#This Row],[Payment Number]]&lt;&gt;"",PaymentSchedule3[[#This Row],[Total
Payment]]-PaymentSchedule3[[#This Row],[Interest]],"")</f>
        <v/>
      </c>
      <c r="I240" s="53" t="str">
        <f ca="1">IF(PaymentSchedule3[[#This Row],[Payment Number]]&lt;&gt;"",PaymentSchedule3[[#This Row],[Beginning
Balance]]*(InterestRate/PaymentsPerYear),"")</f>
        <v/>
      </c>
      <c r="J240" s="51" t="str">
        <f ca="1">IF(PaymentSchedule3[[#This Row],[Payment Number]]&lt;&gt;"",IF(PaymentSchedule3[[#This Row],[Scheduled Payment]]+PaymentSchedule3[[#This Row],[Extra
Payment]]&lt;=PaymentSchedule3[[#This Row],[Beginning
Balance]],PaymentSchedule3[[#This Row],[Beginning
Balance]]-PaymentSchedule3[[#This Row],[Principal]],0),"")</f>
        <v/>
      </c>
      <c r="K240" s="53" t="str">
        <f ca="1">IF(PaymentSchedule3[[#This Row],[Payment Number]]&lt;&gt;"",SUM(INDEX(PaymentSchedule3[Interest],1,1):PaymentSchedule3[[#This Row],[Interest]]),"")</f>
        <v/>
      </c>
    </row>
    <row r="241" spans="2:11" ht="18" customHeight="1">
      <c r="B241" s="49" t="str">
        <f ca="1">IF(LoanIsGood,IF(ROW()-ROW(PaymentSchedule3[[#Headers],[Payment Number]])&gt;ScheduledNumberOfPayments,"",ROW()-ROW(PaymentSchedule3[[#Headers],[Payment Number]])),"")</f>
        <v/>
      </c>
      <c r="C241" s="50" t="str">
        <f ca="1">IF(PaymentSchedule3[[#This Row],[Payment Number]]&lt;&gt;"",EOMONTH(LoanStartDate,ROW(PaymentSchedule3[[#This Row],[Payment Number]])-ROW(PaymentSchedule3[[#Headers],[Payment Number]])-2)+DAY(LoanStartDate),"")</f>
        <v/>
      </c>
      <c r="D241" s="51" t="str">
        <f ca="1">IF(PaymentSchedule3[[#This Row],[Payment Number]]&lt;&gt;"",IF(ROW()-ROW(PaymentSchedule3[[#Headers],[Beginning
Balance]])=1,LoanAmount,INDEX(PaymentSchedule3[Ending
Balance],ROW()-ROW(PaymentSchedule3[[#Headers],[Beginning
Balance]])-1)),"")</f>
        <v/>
      </c>
      <c r="E241" s="52" t="str">
        <f ca="1">IF(PaymentSchedule3[[#This Row],[Payment Number]]&lt;&gt;"",ScheduledPayment,"")</f>
        <v/>
      </c>
      <c r="F24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1" s="51" t="str">
        <f ca="1">IF(PaymentSchedule3[[#This Row],[Payment Number]]&lt;&gt;"",PaymentSchedule3[[#This Row],[Total
Payment]]-PaymentSchedule3[[#This Row],[Interest]],"")</f>
        <v/>
      </c>
      <c r="I241" s="53" t="str">
        <f ca="1">IF(PaymentSchedule3[[#This Row],[Payment Number]]&lt;&gt;"",PaymentSchedule3[[#This Row],[Beginning
Balance]]*(InterestRate/PaymentsPerYear),"")</f>
        <v/>
      </c>
      <c r="J241" s="51" t="str">
        <f ca="1">IF(PaymentSchedule3[[#This Row],[Payment Number]]&lt;&gt;"",IF(PaymentSchedule3[[#This Row],[Scheduled Payment]]+PaymentSchedule3[[#This Row],[Extra
Payment]]&lt;=PaymentSchedule3[[#This Row],[Beginning
Balance]],PaymentSchedule3[[#This Row],[Beginning
Balance]]-PaymentSchedule3[[#This Row],[Principal]],0),"")</f>
        <v/>
      </c>
      <c r="K241" s="53" t="str">
        <f ca="1">IF(PaymentSchedule3[[#This Row],[Payment Number]]&lt;&gt;"",SUM(INDEX(PaymentSchedule3[Interest],1,1):PaymentSchedule3[[#This Row],[Interest]]),"")</f>
        <v/>
      </c>
    </row>
    <row r="242" spans="2:11" ht="18" customHeight="1">
      <c r="B242" s="49" t="str">
        <f ca="1">IF(LoanIsGood,IF(ROW()-ROW(PaymentSchedule3[[#Headers],[Payment Number]])&gt;ScheduledNumberOfPayments,"",ROW()-ROW(PaymentSchedule3[[#Headers],[Payment Number]])),"")</f>
        <v/>
      </c>
      <c r="C242" s="50" t="str">
        <f ca="1">IF(PaymentSchedule3[[#This Row],[Payment Number]]&lt;&gt;"",EOMONTH(LoanStartDate,ROW(PaymentSchedule3[[#This Row],[Payment Number]])-ROW(PaymentSchedule3[[#Headers],[Payment Number]])-2)+DAY(LoanStartDate),"")</f>
        <v/>
      </c>
      <c r="D242" s="51" t="str">
        <f ca="1">IF(PaymentSchedule3[[#This Row],[Payment Number]]&lt;&gt;"",IF(ROW()-ROW(PaymentSchedule3[[#Headers],[Beginning
Balance]])=1,LoanAmount,INDEX(PaymentSchedule3[Ending
Balance],ROW()-ROW(PaymentSchedule3[[#Headers],[Beginning
Balance]])-1)),"")</f>
        <v/>
      </c>
      <c r="E242" s="52" t="str">
        <f ca="1">IF(PaymentSchedule3[[#This Row],[Payment Number]]&lt;&gt;"",ScheduledPayment,"")</f>
        <v/>
      </c>
      <c r="F24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2" s="51" t="str">
        <f ca="1">IF(PaymentSchedule3[[#This Row],[Payment Number]]&lt;&gt;"",PaymentSchedule3[[#This Row],[Total
Payment]]-PaymentSchedule3[[#This Row],[Interest]],"")</f>
        <v/>
      </c>
      <c r="I242" s="53" t="str">
        <f ca="1">IF(PaymentSchedule3[[#This Row],[Payment Number]]&lt;&gt;"",PaymentSchedule3[[#This Row],[Beginning
Balance]]*(InterestRate/PaymentsPerYear),"")</f>
        <v/>
      </c>
      <c r="J242" s="51" t="str">
        <f ca="1">IF(PaymentSchedule3[[#This Row],[Payment Number]]&lt;&gt;"",IF(PaymentSchedule3[[#This Row],[Scheduled Payment]]+PaymentSchedule3[[#This Row],[Extra
Payment]]&lt;=PaymentSchedule3[[#This Row],[Beginning
Balance]],PaymentSchedule3[[#This Row],[Beginning
Balance]]-PaymentSchedule3[[#This Row],[Principal]],0),"")</f>
        <v/>
      </c>
      <c r="K242" s="53" t="str">
        <f ca="1">IF(PaymentSchedule3[[#This Row],[Payment Number]]&lt;&gt;"",SUM(INDEX(PaymentSchedule3[Interest],1,1):PaymentSchedule3[[#This Row],[Interest]]),"")</f>
        <v/>
      </c>
    </row>
    <row r="243" spans="2:11" ht="18" customHeight="1">
      <c r="B243" s="49" t="str">
        <f ca="1">IF(LoanIsGood,IF(ROW()-ROW(PaymentSchedule3[[#Headers],[Payment Number]])&gt;ScheduledNumberOfPayments,"",ROW()-ROW(PaymentSchedule3[[#Headers],[Payment Number]])),"")</f>
        <v/>
      </c>
      <c r="C243" s="50" t="str">
        <f ca="1">IF(PaymentSchedule3[[#This Row],[Payment Number]]&lt;&gt;"",EOMONTH(LoanStartDate,ROW(PaymentSchedule3[[#This Row],[Payment Number]])-ROW(PaymentSchedule3[[#Headers],[Payment Number]])-2)+DAY(LoanStartDate),"")</f>
        <v/>
      </c>
      <c r="D243" s="51" t="str">
        <f ca="1">IF(PaymentSchedule3[[#This Row],[Payment Number]]&lt;&gt;"",IF(ROW()-ROW(PaymentSchedule3[[#Headers],[Beginning
Balance]])=1,LoanAmount,INDEX(PaymentSchedule3[Ending
Balance],ROW()-ROW(PaymentSchedule3[[#Headers],[Beginning
Balance]])-1)),"")</f>
        <v/>
      </c>
      <c r="E243" s="52" t="str">
        <f ca="1">IF(PaymentSchedule3[[#This Row],[Payment Number]]&lt;&gt;"",ScheduledPayment,"")</f>
        <v/>
      </c>
      <c r="F24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3" s="51" t="str">
        <f ca="1">IF(PaymentSchedule3[[#This Row],[Payment Number]]&lt;&gt;"",PaymentSchedule3[[#This Row],[Total
Payment]]-PaymentSchedule3[[#This Row],[Interest]],"")</f>
        <v/>
      </c>
      <c r="I243" s="53" t="str">
        <f ca="1">IF(PaymentSchedule3[[#This Row],[Payment Number]]&lt;&gt;"",PaymentSchedule3[[#This Row],[Beginning
Balance]]*(InterestRate/PaymentsPerYear),"")</f>
        <v/>
      </c>
      <c r="J243" s="51" t="str">
        <f ca="1">IF(PaymentSchedule3[[#This Row],[Payment Number]]&lt;&gt;"",IF(PaymentSchedule3[[#This Row],[Scheduled Payment]]+PaymentSchedule3[[#This Row],[Extra
Payment]]&lt;=PaymentSchedule3[[#This Row],[Beginning
Balance]],PaymentSchedule3[[#This Row],[Beginning
Balance]]-PaymentSchedule3[[#This Row],[Principal]],0),"")</f>
        <v/>
      </c>
      <c r="K243" s="53" t="str">
        <f ca="1">IF(PaymentSchedule3[[#This Row],[Payment Number]]&lt;&gt;"",SUM(INDEX(PaymentSchedule3[Interest],1,1):PaymentSchedule3[[#This Row],[Interest]]),"")</f>
        <v/>
      </c>
    </row>
    <row r="244" spans="2:11" ht="18" customHeight="1">
      <c r="B244" s="49" t="str">
        <f ca="1">IF(LoanIsGood,IF(ROW()-ROW(PaymentSchedule3[[#Headers],[Payment Number]])&gt;ScheduledNumberOfPayments,"",ROW()-ROW(PaymentSchedule3[[#Headers],[Payment Number]])),"")</f>
        <v/>
      </c>
      <c r="C244" s="50" t="str">
        <f ca="1">IF(PaymentSchedule3[[#This Row],[Payment Number]]&lt;&gt;"",EOMONTH(LoanStartDate,ROW(PaymentSchedule3[[#This Row],[Payment Number]])-ROW(PaymentSchedule3[[#Headers],[Payment Number]])-2)+DAY(LoanStartDate),"")</f>
        <v/>
      </c>
      <c r="D244" s="51" t="str">
        <f ca="1">IF(PaymentSchedule3[[#This Row],[Payment Number]]&lt;&gt;"",IF(ROW()-ROW(PaymentSchedule3[[#Headers],[Beginning
Balance]])=1,LoanAmount,INDEX(PaymentSchedule3[Ending
Balance],ROW()-ROW(PaymentSchedule3[[#Headers],[Beginning
Balance]])-1)),"")</f>
        <v/>
      </c>
      <c r="E244" s="52" t="str">
        <f ca="1">IF(PaymentSchedule3[[#This Row],[Payment Number]]&lt;&gt;"",ScheduledPayment,"")</f>
        <v/>
      </c>
      <c r="F24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4" s="51" t="str">
        <f ca="1">IF(PaymentSchedule3[[#This Row],[Payment Number]]&lt;&gt;"",PaymentSchedule3[[#This Row],[Total
Payment]]-PaymentSchedule3[[#This Row],[Interest]],"")</f>
        <v/>
      </c>
      <c r="I244" s="53" t="str">
        <f ca="1">IF(PaymentSchedule3[[#This Row],[Payment Number]]&lt;&gt;"",PaymentSchedule3[[#This Row],[Beginning
Balance]]*(InterestRate/PaymentsPerYear),"")</f>
        <v/>
      </c>
      <c r="J244" s="51" t="str">
        <f ca="1">IF(PaymentSchedule3[[#This Row],[Payment Number]]&lt;&gt;"",IF(PaymentSchedule3[[#This Row],[Scheduled Payment]]+PaymentSchedule3[[#This Row],[Extra
Payment]]&lt;=PaymentSchedule3[[#This Row],[Beginning
Balance]],PaymentSchedule3[[#This Row],[Beginning
Balance]]-PaymentSchedule3[[#This Row],[Principal]],0),"")</f>
        <v/>
      </c>
      <c r="K244" s="53" t="str">
        <f ca="1">IF(PaymentSchedule3[[#This Row],[Payment Number]]&lt;&gt;"",SUM(INDEX(PaymentSchedule3[Interest],1,1):PaymentSchedule3[[#This Row],[Interest]]),"")</f>
        <v/>
      </c>
    </row>
    <row r="245" spans="2:11" ht="18" customHeight="1">
      <c r="B245" s="49" t="str">
        <f ca="1">IF(LoanIsGood,IF(ROW()-ROW(PaymentSchedule3[[#Headers],[Payment Number]])&gt;ScheduledNumberOfPayments,"",ROW()-ROW(PaymentSchedule3[[#Headers],[Payment Number]])),"")</f>
        <v/>
      </c>
      <c r="C245" s="50" t="str">
        <f ca="1">IF(PaymentSchedule3[[#This Row],[Payment Number]]&lt;&gt;"",EOMONTH(LoanStartDate,ROW(PaymentSchedule3[[#This Row],[Payment Number]])-ROW(PaymentSchedule3[[#Headers],[Payment Number]])-2)+DAY(LoanStartDate),"")</f>
        <v/>
      </c>
      <c r="D245" s="51" t="str">
        <f ca="1">IF(PaymentSchedule3[[#This Row],[Payment Number]]&lt;&gt;"",IF(ROW()-ROW(PaymentSchedule3[[#Headers],[Beginning
Balance]])=1,LoanAmount,INDEX(PaymentSchedule3[Ending
Balance],ROW()-ROW(PaymentSchedule3[[#Headers],[Beginning
Balance]])-1)),"")</f>
        <v/>
      </c>
      <c r="E245" s="52" t="str">
        <f ca="1">IF(PaymentSchedule3[[#This Row],[Payment Number]]&lt;&gt;"",ScheduledPayment,"")</f>
        <v/>
      </c>
      <c r="F24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5" s="51" t="str">
        <f ca="1">IF(PaymentSchedule3[[#This Row],[Payment Number]]&lt;&gt;"",PaymentSchedule3[[#This Row],[Total
Payment]]-PaymentSchedule3[[#This Row],[Interest]],"")</f>
        <v/>
      </c>
      <c r="I245" s="53" t="str">
        <f ca="1">IF(PaymentSchedule3[[#This Row],[Payment Number]]&lt;&gt;"",PaymentSchedule3[[#This Row],[Beginning
Balance]]*(InterestRate/PaymentsPerYear),"")</f>
        <v/>
      </c>
      <c r="J245" s="51" t="str">
        <f ca="1">IF(PaymentSchedule3[[#This Row],[Payment Number]]&lt;&gt;"",IF(PaymentSchedule3[[#This Row],[Scheduled Payment]]+PaymentSchedule3[[#This Row],[Extra
Payment]]&lt;=PaymentSchedule3[[#This Row],[Beginning
Balance]],PaymentSchedule3[[#This Row],[Beginning
Balance]]-PaymentSchedule3[[#This Row],[Principal]],0),"")</f>
        <v/>
      </c>
      <c r="K245" s="53" t="str">
        <f ca="1">IF(PaymentSchedule3[[#This Row],[Payment Number]]&lt;&gt;"",SUM(INDEX(PaymentSchedule3[Interest],1,1):PaymentSchedule3[[#This Row],[Interest]]),"")</f>
        <v/>
      </c>
    </row>
    <row r="246" spans="2:11" ht="18" customHeight="1">
      <c r="B246" s="49" t="str">
        <f ca="1">IF(LoanIsGood,IF(ROW()-ROW(PaymentSchedule3[[#Headers],[Payment Number]])&gt;ScheduledNumberOfPayments,"",ROW()-ROW(PaymentSchedule3[[#Headers],[Payment Number]])),"")</f>
        <v/>
      </c>
      <c r="C246" s="50" t="str">
        <f ca="1">IF(PaymentSchedule3[[#This Row],[Payment Number]]&lt;&gt;"",EOMONTH(LoanStartDate,ROW(PaymentSchedule3[[#This Row],[Payment Number]])-ROW(PaymentSchedule3[[#Headers],[Payment Number]])-2)+DAY(LoanStartDate),"")</f>
        <v/>
      </c>
      <c r="D246" s="51" t="str">
        <f ca="1">IF(PaymentSchedule3[[#This Row],[Payment Number]]&lt;&gt;"",IF(ROW()-ROW(PaymentSchedule3[[#Headers],[Beginning
Balance]])=1,LoanAmount,INDEX(PaymentSchedule3[Ending
Balance],ROW()-ROW(PaymentSchedule3[[#Headers],[Beginning
Balance]])-1)),"")</f>
        <v/>
      </c>
      <c r="E246" s="52" t="str">
        <f ca="1">IF(PaymentSchedule3[[#This Row],[Payment Number]]&lt;&gt;"",ScheduledPayment,"")</f>
        <v/>
      </c>
      <c r="F24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6" s="51" t="str">
        <f ca="1">IF(PaymentSchedule3[[#This Row],[Payment Number]]&lt;&gt;"",PaymentSchedule3[[#This Row],[Total
Payment]]-PaymentSchedule3[[#This Row],[Interest]],"")</f>
        <v/>
      </c>
      <c r="I246" s="53" t="str">
        <f ca="1">IF(PaymentSchedule3[[#This Row],[Payment Number]]&lt;&gt;"",PaymentSchedule3[[#This Row],[Beginning
Balance]]*(InterestRate/PaymentsPerYear),"")</f>
        <v/>
      </c>
      <c r="J246" s="51" t="str">
        <f ca="1">IF(PaymentSchedule3[[#This Row],[Payment Number]]&lt;&gt;"",IF(PaymentSchedule3[[#This Row],[Scheduled Payment]]+PaymentSchedule3[[#This Row],[Extra
Payment]]&lt;=PaymentSchedule3[[#This Row],[Beginning
Balance]],PaymentSchedule3[[#This Row],[Beginning
Balance]]-PaymentSchedule3[[#This Row],[Principal]],0),"")</f>
        <v/>
      </c>
      <c r="K246" s="53" t="str">
        <f ca="1">IF(PaymentSchedule3[[#This Row],[Payment Number]]&lt;&gt;"",SUM(INDEX(PaymentSchedule3[Interest],1,1):PaymentSchedule3[[#This Row],[Interest]]),"")</f>
        <v/>
      </c>
    </row>
    <row r="247" spans="2:11" ht="18" customHeight="1">
      <c r="B247" s="49" t="str">
        <f ca="1">IF(LoanIsGood,IF(ROW()-ROW(PaymentSchedule3[[#Headers],[Payment Number]])&gt;ScheduledNumberOfPayments,"",ROW()-ROW(PaymentSchedule3[[#Headers],[Payment Number]])),"")</f>
        <v/>
      </c>
      <c r="C247" s="50" t="str">
        <f ca="1">IF(PaymentSchedule3[[#This Row],[Payment Number]]&lt;&gt;"",EOMONTH(LoanStartDate,ROW(PaymentSchedule3[[#This Row],[Payment Number]])-ROW(PaymentSchedule3[[#Headers],[Payment Number]])-2)+DAY(LoanStartDate),"")</f>
        <v/>
      </c>
      <c r="D247" s="51" t="str">
        <f ca="1">IF(PaymentSchedule3[[#This Row],[Payment Number]]&lt;&gt;"",IF(ROW()-ROW(PaymentSchedule3[[#Headers],[Beginning
Balance]])=1,LoanAmount,INDEX(PaymentSchedule3[Ending
Balance],ROW()-ROW(PaymentSchedule3[[#Headers],[Beginning
Balance]])-1)),"")</f>
        <v/>
      </c>
      <c r="E247" s="52" t="str">
        <f ca="1">IF(PaymentSchedule3[[#This Row],[Payment Number]]&lt;&gt;"",ScheduledPayment,"")</f>
        <v/>
      </c>
      <c r="F24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7" s="51" t="str">
        <f ca="1">IF(PaymentSchedule3[[#This Row],[Payment Number]]&lt;&gt;"",PaymentSchedule3[[#This Row],[Total
Payment]]-PaymentSchedule3[[#This Row],[Interest]],"")</f>
        <v/>
      </c>
      <c r="I247" s="53" t="str">
        <f ca="1">IF(PaymentSchedule3[[#This Row],[Payment Number]]&lt;&gt;"",PaymentSchedule3[[#This Row],[Beginning
Balance]]*(InterestRate/PaymentsPerYear),"")</f>
        <v/>
      </c>
      <c r="J247" s="51" t="str">
        <f ca="1">IF(PaymentSchedule3[[#This Row],[Payment Number]]&lt;&gt;"",IF(PaymentSchedule3[[#This Row],[Scheduled Payment]]+PaymentSchedule3[[#This Row],[Extra
Payment]]&lt;=PaymentSchedule3[[#This Row],[Beginning
Balance]],PaymentSchedule3[[#This Row],[Beginning
Balance]]-PaymentSchedule3[[#This Row],[Principal]],0),"")</f>
        <v/>
      </c>
      <c r="K247" s="53" t="str">
        <f ca="1">IF(PaymentSchedule3[[#This Row],[Payment Number]]&lt;&gt;"",SUM(INDEX(PaymentSchedule3[Interest],1,1):PaymentSchedule3[[#This Row],[Interest]]),"")</f>
        <v/>
      </c>
    </row>
    <row r="248" spans="2:11" ht="18" customHeight="1">
      <c r="B248" s="49" t="str">
        <f ca="1">IF(LoanIsGood,IF(ROW()-ROW(PaymentSchedule3[[#Headers],[Payment Number]])&gt;ScheduledNumberOfPayments,"",ROW()-ROW(PaymentSchedule3[[#Headers],[Payment Number]])),"")</f>
        <v/>
      </c>
      <c r="C248" s="50" t="str">
        <f ca="1">IF(PaymentSchedule3[[#This Row],[Payment Number]]&lt;&gt;"",EOMONTH(LoanStartDate,ROW(PaymentSchedule3[[#This Row],[Payment Number]])-ROW(PaymentSchedule3[[#Headers],[Payment Number]])-2)+DAY(LoanStartDate),"")</f>
        <v/>
      </c>
      <c r="D248" s="51" t="str">
        <f ca="1">IF(PaymentSchedule3[[#This Row],[Payment Number]]&lt;&gt;"",IF(ROW()-ROW(PaymentSchedule3[[#Headers],[Beginning
Balance]])=1,LoanAmount,INDEX(PaymentSchedule3[Ending
Balance],ROW()-ROW(PaymentSchedule3[[#Headers],[Beginning
Balance]])-1)),"")</f>
        <v/>
      </c>
      <c r="E248" s="52" t="str">
        <f ca="1">IF(PaymentSchedule3[[#This Row],[Payment Number]]&lt;&gt;"",ScheduledPayment,"")</f>
        <v/>
      </c>
      <c r="F24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8" s="51" t="str">
        <f ca="1">IF(PaymentSchedule3[[#This Row],[Payment Number]]&lt;&gt;"",PaymentSchedule3[[#This Row],[Total
Payment]]-PaymentSchedule3[[#This Row],[Interest]],"")</f>
        <v/>
      </c>
      <c r="I248" s="53" t="str">
        <f ca="1">IF(PaymentSchedule3[[#This Row],[Payment Number]]&lt;&gt;"",PaymentSchedule3[[#This Row],[Beginning
Balance]]*(InterestRate/PaymentsPerYear),"")</f>
        <v/>
      </c>
      <c r="J248" s="51" t="str">
        <f ca="1">IF(PaymentSchedule3[[#This Row],[Payment Number]]&lt;&gt;"",IF(PaymentSchedule3[[#This Row],[Scheduled Payment]]+PaymentSchedule3[[#This Row],[Extra
Payment]]&lt;=PaymentSchedule3[[#This Row],[Beginning
Balance]],PaymentSchedule3[[#This Row],[Beginning
Balance]]-PaymentSchedule3[[#This Row],[Principal]],0),"")</f>
        <v/>
      </c>
      <c r="K248" s="53" t="str">
        <f ca="1">IF(PaymentSchedule3[[#This Row],[Payment Number]]&lt;&gt;"",SUM(INDEX(PaymentSchedule3[Interest],1,1):PaymentSchedule3[[#This Row],[Interest]]),"")</f>
        <v/>
      </c>
    </row>
    <row r="249" spans="2:11" ht="18" customHeight="1">
      <c r="B249" s="49" t="str">
        <f ca="1">IF(LoanIsGood,IF(ROW()-ROW(PaymentSchedule3[[#Headers],[Payment Number]])&gt;ScheduledNumberOfPayments,"",ROW()-ROW(PaymentSchedule3[[#Headers],[Payment Number]])),"")</f>
        <v/>
      </c>
      <c r="C249" s="50" t="str">
        <f ca="1">IF(PaymentSchedule3[[#This Row],[Payment Number]]&lt;&gt;"",EOMONTH(LoanStartDate,ROW(PaymentSchedule3[[#This Row],[Payment Number]])-ROW(PaymentSchedule3[[#Headers],[Payment Number]])-2)+DAY(LoanStartDate),"")</f>
        <v/>
      </c>
      <c r="D249" s="51" t="str">
        <f ca="1">IF(PaymentSchedule3[[#This Row],[Payment Number]]&lt;&gt;"",IF(ROW()-ROW(PaymentSchedule3[[#Headers],[Beginning
Balance]])=1,LoanAmount,INDEX(PaymentSchedule3[Ending
Balance],ROW()-ROW(PaymentSchedule3[[#Headers],[Beginning
Balance]])-1)),"")</f>
        <v/>
      </c>
      <c r="E249" s="52" t="str">
        <f ca="1">IF(PaymentSchedule3[[#This Row],[Payment Number]]&lt;&gt;"",ScheduledPayment,"")</f>
        <v/>
      </c>
      <c r="F24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9" s="51" t="str">
        <f ca="1">IF(PaymentSchedule3[[#This Row],[Payment Number]]&lt;&gt;"",PaymentSchedule3[[#This Row],[Total
Payment]]-PaymentSchedule3[[#This Row],[Interest]],"")</f>
        <v/>
      </c>
      <c r="I249" s="53" t="str">
        <f ca="1">IF(PaymentSchedule3[[#This Row],[Payment Number]]&lt;&gt;"",PaymentSchedule3[[#This Row],[Beginning
Balance]]*(InterestRate/PaymentsPerYear),"")</f>
        <v/>
      </c>
      <c r="J249" s="51" t="str">
        <f ca="1">IF(PaymentSchedule3[[#This Row],[Payment Number]]&lt;&gt;"",IF(PaymentSchedule3[[#This Row],[Scheduled Payment]]+PaymentSchedule3[[#This Row],[Extra
Payment]]&lt;=PaymentSchedule3[[#This Row],[Beginning
Balance]],PaymentSchedule3[[#This Row],[Beginning
Balance]]-PaymentSchedule3[[#This Row],[Principal]],0),"")</f>
        <v/>
      </c>
      <c r="K249" s="53" t="str">
        <f ca="1">IF(PaymentSchedule3[[#This Row],[Payment Number]]&lt;&gt;"",SUM(INDEX(PaymentSchedule3[Interest],1,1):PaymentSchedule3[[#This Row],[Interest]]),"")</f>
        <v/>
      </c>
    </row>
    <row r="250" spans="2:11" ht="18" customHeight="1">
      <c r="B250" s="49" t="str">
        <f ca="1">IF(LoanIsGood,IF(ROW()-ROW(PaymentSchedule3[[#Headers],[Payment Number]])&gt;ScheduledNumberOfPayments,"",ROW()-ROW(PaymentSchedule3[[#Headers],[Payment Number]])),"")</f>
        <v/>
      </c>
      <c r="C250" s="50" t="str">
        <f ca="1">IF(PaymentSchedule3[[#This Row],[Payment Number]]&lt;&gt;"",EOMONTH(LoanStartDate,ROW(PaymentSchedule3[[#This Row],[Payment Number]])-ROW(PaymentSchedule3[[#Headers],[Payment Number]])-2)+DAY(LoanStartDate),"")</f>
        <v/>
      </c>
      <c r="D250" s="51" t="str">
        <f ca="1">IF(PaymentSchedule3[[#This Row],[Payment Number]]&lt;&gt;"",IF(ROW()-ROW(PaymentSchedule3[[#Headers],[Beginning
Balance]])=1,LoanAmount,INDEX(PaymentSchedule3[Ending
Balance],ROW()-ROW(PaymentSchedule3[[#Headers],[Beginning
Balance]])-1)),"")</f>
        <v/>
      </c>
      <c r="E250" s="52" t="str">
        <f ca="1">IF(PaymentSchedule3[[#This Row],[Payment Number]]&lt;&gt;"",ScheduledPayment,"")</f>
        <v/>
      </c>
      <c r="F25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0" s="51" t="str">
        <f ca="1">IF(PaymentSchedule3[[#This Row],[Payment Number]]&lt;&gt;"",PaymentSchedule3[[#This Row],[Total
Payment]]-PaymentSchedule3[[#This Row],[Interest]],"")</f>
        <v/>
      </c>
      <c r="I250" s="53" t="str">
        <f ca="1">IF(PaymentSchedule3[[#This Row],[Payment Number]]&lt;&gt;"",PaymentSchedule3[[#This Row],[Beginning
Balance]]*(InterestRate/PaymentsPerYear),"")</f>
        <v/>
      </c>
      <c r="J250" s="51" t="str">
        <f ca="1">IF(PaymentSchedule3[[#This Row],[Payment Number]]&lt;&gt;"",IF(PaymentSchedule3[[#This Row],[Scheduled Payment]]+PaymentSchedule3[[#This Row],[Extra
Payment]]&lt;=PaymentSchedule3[[#This Row],[Beginning
Balance]],PaymentSchedule3[[#This Row],[Beginning
Balance]]-PaymentSchedule3[[#This Row],[Principal]],0),"")</f>
        <v/>
      </c>
      <c r="K250" s="53" t="str">
        <f ca="1">IF(PaymentSchedule3[[#This Row],[Payment Number]]&lt;&gt;"",SUM(INDEX(PaymentSchedule3[Interest],1,1):PaymentSchedule3[[#This Row],[Interest]]),"")</f>
        <v/>
      </c>
    </row>
    <row r="251" spans="2:11" ht="18" customHeight="1">
      <c r="B251" s="49" t="str">
        <f ca="1">IF(LoanIsGood,IF(ROW()-ROW(PaymentSchedule3[[#Headers],[Payment Number]])&gt;ScheduledNumberOfPayments,"",ROW()-ROW(PaymentSchedule3[[#Headers],[Payment Number]])),"")</f>
        <v/>
      </c>
      <c r="C251" s="50" t="str">
        <f ca="1">IF(PaymentSchedule3[[#This Row],[Payment Number]]&lt;&gt;"",EOMONTH(LoanStartDate,ROW(PaymentSchedule3[[#This Row],[Payment Number]])-ROW(PaymentSchedule3[[#Headers],[Payment Number]])-2)+DAY(LoanStartDate),"")</f>
        <v/>
      </c>
      <c r="D251" s="51" t="str">
        <f ca="1">IF(PaymentSchedule3[[#This Row],[Payment Number]]&lt;&gt;"",IF(ROW()-ROW(PaymentSchedule3[[#Headers],[Beginning
Balance]])=1,LoanAmount,INDEX(PaymentSchedule3[Ending
Balance],ROW()-ROW(PaymentSchedule3[[#Headers],[Beginning
Balance]])-1)),"")</f>
        <v/>
      </c>
      <c r="E251" s="52" t="str">
        <f ca="1">IF(PaymentSchedule3[[#This Row],[Payment Number]]&lt;&gt;"",ScheduledPayment,"")</f>
        <v/>
      </c>
      <c r="F25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1" s="51" t="str">
        <f ca="1">IF(PaymentSchedule3[[#This Row],[Payment Number]]&lt;&gt;"",PaymentSchedule3[[#This Row],[Total
Payment]]-PaymentSchedule3[[#This Row],[Interest]],"")</f>
        <v/>
      </c>
      <c r="I251" s="53" t="str">
        <f ca="1">IF(PaymentSchedule3[[#This Row],[Payment Number]]&lt;&gt;"",PaymentSchedule3[[#This Row],[Beginning
Balance]]*(InterestRate/PaymentsPerYear),"")</f>
        <v/>
      </c>
      <c r="J251" s="51" t="str">
        <f ca="1">IF(PaymentSchedule3[[#This Row],[Payment Number]]&lt;&gt;"",IF(PaymentSchedule3[[#This Row],[Scheduled Payment]]+PaymentSchedule3[[#This Row],[Extra
Payment]]&lt;=PaymentSchedule3[[#This Row],[Beginning
Balance]],PaymentSchedule3[[#This Row],[Beginning
Balance]]-PaymentSchedule3[[#This Row],[Principal]],0),"")</f>
        <v/>
      </c>
      <c r="K251" s="53" t="str">
        <f ca="1">IF(PaymentSchedule3[[#This Row],[Payment Number]]&lt;&gt;"",SUM(INDEX(PaymentSchedule3[Interest],1,1):PaymentSchedule3[[#This Row],[Interest]]),"")</f>
        <v/>
      </c>
    </row>
    <row r="252" spans="2:11" ht="18" customHeight="1">
      <c r="B252" s="49" t="str">
        <f ca="1">IF(LoanIsGood,IF(ROW()-ROW(PaymentSchedule3[[#Headers],[Payment Number]])&gt;ScheduledNumberOfPayments,"",ROW()-ROW(PaymentSchedule3[[#Headers],[Payment Number]])),"")</f>
        <v/>
      </c>
      <c r="C252" s="50" t="str">
        <f ca="1">IF(PaymentSchedule3[[#This Row],[Payment Number]]&lt;&gt;"",EOMONTH(LoanStartDate,ROW(PaymentSchedule3[[#This Row],[Payment Number]])-ROW(PaymentSchedule3[[#Headers],[Payment Number]])-2)+DAY(LoanStartDate),"")</f>
        <v/>
      </c>
      <c r="D252" s="51" t="str">
        <f ca="1">IF(PaymentSchedule3[[#This Row],[Payment Number]]&lt;&gt;"",IF(ROW()-ROW(PaymentSchedule3[[#Headers],[Beginning
Balance]])=1,LoanAmount,INDEX(PaymentSchedule3[Ending
Balance],ROW()-ROW(PaymentSchedule3[[#Headers],[Beginning
Balance]])-1)),"")</f>
        <v/>
      </c>
      <c r="E252" s="52" t="str">
        <f ca="1">IF(PaymentSchedule3[[#This Row],[Payment Number]]&lt;&gt;"",ScheduledPayment,"")</f>
        <v/>
      </c>
      <c r="F25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2" s="51" t="str">
        <f ca="1">IF(PaymentSchedule3[[#This Row],[Payment Number]]&lt;&gt;"",PaymentSchedule3[[#This Row],[Total
Payment]]-PaymentSchedule3[[#This Row],[Interest]],"")</f>
        <v/>
      </c>
      <c r="I252" s="53" t="str">
        <f ca="1">IF(PaymentSchedule3[[#This Row],[Payment Number]]&lt;&gt;"",PaymentSchedule3[[#This Row],[Beginning
Balance]]*(InterestRate/PaymentsPerYear),"")</f>
        <v/>
      </c>
      <c r="J252" s="51" t="str">
        <f ca="1">IF(PaymentSchedule3[[#This Row],[Payment Number]]&lt;&gt;"",IF(PaymentSchedule3[[#This Row],[Scheduled Payment]]+PaymentSchedule3[[#This Row],[Extra
Payment]]&lt;=PaymentSchedule3[[#This Row],[Beginning
Balance]],PaymentSchedule3[[#This Row],[Beginning
Balance]]-PaymentSchedule3[[#This Row],[Principal]],0),"")</f>
        <v/>
      </c>
      <c r="K252" s="53" t="str">
        <f ca="1">IF(PaymentSchedule3[[#This Row],[Payment Number]]&lt;&gt;"",SUM(INDEX(PaymentSchedule3[Interest],1,1):PaymentSchedule3[[#This Row],[Interest]]),"")</f>
        <v/>
      </c>
    </row>
    <row r="253" spans="2:11" ht="18" customHeight="1">
      <c r="B253" s="49" t="str">
        <f ca="1">IF(LoanIsGood,IF(ROW()-ROW(PaymentSchedule3[[#Headers],[Payment Number]])&gt;ScheduledNumberOfPayments,"",ROW()-ROW(PaymentSchedule3[[#Headers],[Payment Number]])),"")</f>
        <v/>
      </c>
      <c r="C253" s="50" t="str">
        <f ca="1">IF(PaymentSchedule3[[#This Row],[Payment Number]]&lt;&gt;"",EOMONTH(LoanStartDate,ROW(PaymentSchedule3[[#This Row],[Payment Number]])-ROW(PaymentSchedule3[[#Headers],[Payment Number]])-2)+DAY(LoanStartDate),"")</f>
        <v/>
      </c>
      <c r="D253" s="51" t="str">
        <f ca="1">IF(PaymentSchedule3[[#This Row],[Payment Number]]&lt;&gt;"",IF(ROW()-ROW(PaymentSchedule3[[#Headers],[Beginning
Balance]])=1,LoanAmount,INDEX(PaymentSchedule3[Ending
Balance],ROW()-ROW(PaymentSchedule3[[#Headers],[Beginning
Balance]])-1)),"")</f>
        <v/>
      </c>
      <c r="E253" s="52" t="str">
        <f ca="1">IF(PaymentSchedule3[[#This Row],[Payment Number]]&lt;&gt;"",ScheduledPayment,"")</f>
        <v/>
      </c>
      <c r="F25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3" s="51" t="str">
        <f ca="1">IF(PaymentSchedule3[[#This Row],[Payment Number]]&lt;&gt;"",PaymentSchedule3[[#This Row],[Total
Payment]]-PaymentSchedule3[[#This Row],[Interest]],"")</f>
        <v/>
      </c>
      <c r="I253" s="53" t="str">
        <f ca="1">IF(PaymentSchedule3[[#This Row],[Payment Number]]&lt;&gt;"",PaymentSchedule3[[#This Row],[Beginning
Balance]]*(InterestRate/PaymentsPerYear),"")</f>
        <v/>
      </c>
      <c r="J253" s="51" t="str">
        <f ca="1">IF(PaymentSchedule3[[#This Row],[Payment Number]]&lt;&gt;"",IF(PaymentSchedule3[[#This Row],[Scheduled Payment]]+PaymentSchedule3[[#This Row],[Extra
Payment]]&lt;=PaymentSchedule3[[#This Row],[Beginning
Balance]],PaymentSchedule3[[#This Row],[Beginning
Balance]]-PaymentSchedule3[[#This Row],[Principal]],0),"")</f>
        <v/>
      </c>
      <c r="K253" s="53" t="str">
        <f ca="1">IF(PaymentSchedule3[[#This Row],[Payment Number]]&lt;&gt;"",SUM(INDEX(PaymentSchedule3[Interest],1,1):PaymentSchedule3[[#This Row],[Interest]]),"")</f>
        <v/>
      </c>
    </row>
    <row r="254" spans="2:11" ht="18" customHeight="1">
      <c r="B254" s="49" t="str">
        <f ca="1">IF(LoanIsGood,IF(ROW()-ROW(PaymentSchedule3[[#Headers],[Payment Number]])&gt;ScheduledNumberOfPayments,"",ROW()-ROW(PaymentSchedule3[[#Headers],[Payment Number]])),"")</f>
        <v/>
      </c>
      <c r="C254" s="50" t="str">
        <f ca="1">IF(PaymentSchedule3[[#This Row],[Payment Number]]&lt;&gt;"",EOMONTH(LoanStartDate,ROW(PaymentSchedule3[[#This Row],[Payment Number]])-ROW(PaymentSchedule3[[#Headers],[Payment Number]])-2)+DAY(LoanStartDate),"")</f>
        <v/>
      </c>
      <c r="D254" s="51" t="str">
        <f ca="1">IF(PaymentSchedule3[[#This Row],[Payment Number]]&lt;&gt;"",IF(ROW()-ROW(PaymentSchedule3[[#Headers],[Beginning
Balance]])=1,LoanAmount,INDEX(PaymentSchedule3[Ending
Balance],ROW()-ROW(PaymentSchedule3[[#Headers],[Beginning
Balance]])-1)),"")</f>
        <v/>
      </c>
      <c r="E254" s="52" t="str">
        <f ca="1">IF(PaymentSchedule3[[#This Row],[Payment Number]]&lt;&gt;"",ScheduledPayment,"")</f>
        <v/>
      </c>
      <c r="F25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4" s="51" t="str">
        <f ca="1">IF(PaymentSchedule3[[#This Row],[Payment Number]]&lt;&gt;"",PaymentSchedule3[[#This Row],[Total
Payment]]-PaymentSchedule3[[#This Row],[Interest]],"")</f>
        <v/>
      </c>
      <c r="I254" s="53" t="str">
        <f ca="1">IF(PaymentSchedule3[[#This Row],[Payment Number]]&lt;&gt;"",PaymentSchedule3[[#This Row],[Beginning
Balance]]*(InterestRate/PaymentsPerYear),"")</f>
        <v/>
      </c>
      <c r="J254" s="51" t="str">
        <f ca="1">IF(PaymentSchedule3[[#This Row],[Payment Number]]&lt;&gt;"",IF(PaymentSchedule3[[#This Row],[Scheduled Payment]]+PaymentSchedule3[[#This Row],[Extra
Payment]]&lt;=PaymentSchedule3[[#This Row],[Beginning
Balance]],PaymentSchedule3[[#This Row],[Beginning
Balance]]-PaymentSchedule3[[#This Row],[Principal]],0),"")</f>
        <v/>
      </c>
      <c r="K254" s="53" t="str">
        <f ca="1">IF(PaymentSchedule3[[#This Row],[Payment Number]]&lt;&gt;"",SUM(INDEX(PaymentSchedule3[Interest],1,1):PaymentSchedule3[[#This Row],[Interest]]),"")</f>
        <v/>
      </c>
    </row>
    <row r="255" spans="2:11" ht="18" customHeight="1">
      <c r="B255" s="49" t="str">
        <f ca="1">IF(LoanIsGood,IF(ROW()-ROW(PaymentSchedule3[[#Headers],[Payment Number]])&gt;ScheduledNumberOfPayments,"",ROW()-ROW(PaymentSchedule3[[#Headers],[Payment Number]])),"")</f>
        <v/>
      </c>
      <c r="C255" s="50" t="str">
        <f ca="1">IF(PaymentSchedule3[[#This Row],[Payment Number]]&lt;&gt;"",EOMONTH(LoanStartDate,ROW(PaymentSchedule3[[#This Row],[Payment Number]])-ROW(PaymentSchedule3[[#Headers],[Payment Number]])-2)+DAY(LoanStartDate),"")</f>
        <v/>
      </c>
      <c r="D255" s="51" t="str">
        <f ca="1">IF(PaymentSchedule3[[#This Row],[Payment Number]]&lt;&gt;"",IF(ROW()-ROW(PaymentSchedule3[[#Headers],[Beginning
Balance]])=1,LoanAmount,INDEX(PaymentSchedule3[Ending
Balance],ROW()-ROW(PaymentSchedule3[[#Headers],[Beginning
Balance]])-1)),"")</f>
        <v/>
      </c>
      <c r="E255" s="52" t="str">
        <f ca="1">IF(PaymentSchedule3[[#This Row],[Payment Number]]&lt;&gt;"",ScheduledPayment,"")</f>
        <v/>
      </c>
      <c r="F25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5" s="51" t="str">
        <f ca="1">IF(PaymentSchedule3[[#This Row],[Payment Number]]&lt;&gt;"",PaymentSchedule3[[#This Row],[Total
Payment]]-PaymentSchedule3[[#This Row],[Interest]],"")</f>
        <v/>
      </c>
      <c r="I255" s="53" t="str">
        <f ca="1">IF(PaymentSchedule3[[#This Row],[Payment Number]]&lt;&gt;"",PaymentSchedule3[[#This Row],[Beginning
Balance]]*(InterestRate/PaymentsPerYear),"")</f>
        <v/>
      </c>
      <c r="J255" s="51" t="str">
        <f ca="1">IF(PaymentSchedule3[[#This Row],[Payment Number]]&lt;&gt;"",IF(PaymentSchedule3[[#This Row],[Scheduled Payment]]+PaymentSchedule3[[#This Row],[Extra
Payment]]&lt;=PaymentSchedule3[[#This Row],[Beginning
Balance]],PaymentSchedule3[[#This Row],[Beginning
Balance]]-PaymentSchedule3[[#This Row],[Principal]],0),"")</f>
        <v/>
      </c>
      <c r="K255" s="53" t="str">
        <f ca="1">IF(PaymentSchedule3[[#This Row],[Payment Number]]&lt;&gt;"",SUM(INDEX(PaymentSchedule3[Interest],1,1):PaymentSchedule3[[#This Row],[Interest]]),"")</f>
        <v/>
      </c>
    </row>
    <row r="256" spans="2:11" ht="18" customHeight="1">
      <c r="B256" s="49" t="str">
        <f ca="1">IF(LoanIsGood,IF(ROW()-ROW(PaymentSchedule3[[#Headers],[Payment Number]])&gt;ScheduledNumberOfPayments,"",ROW()-ROW(PaymentSchedule3[[#Headers],[Payment Number]])),"")</f>
        <v/>
      </c>
      <c r="C256" s="50" t="str">
        <f ca="1">IF(PaymentSchedule3[[#This Row],[Payment Number]]&lt;&gt;"",EOMONTH(LoanStartDate,ROW(PaymentSchedule3[[#This Row],[Payment Number]])-ROW(PaymentSchedule3[[#Headers],[Payment Number]])-2)+DAY(LoanStartDate),"")</f>
        <v/>
      </c>
      <c r="D256" s="51" t="str">
        <f ca="1">IF(PaymentSchedule3[[#This Row],[Payment Number]]&lt;&gt;"",IF(ROW()-ROW(PaymentSchedule3[[#Headers],[Beginning
Balance]])=1,LoanAmount,INDEX(PaymentSchedule3[Ending
Balance],ROW()-ROW(PaymentSchedule3[[#Headers],[Beginning
Balance]])-1)),"")</f>
        <v/>
      </c>
      <c r="E256" s="52" t="str">
        <f ca="1">IF(PaymentSchedule3[[#This Row],[Payment Number]]&lt;&gt;"",ScheduledPayment,"")</f>
        <v/>
      </c>
      <c r="F25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6" s="51" t="str">
        <f ca="1">IF(PaymentSchedule3[[#This Row],[Payment Number]]&lt;&gt;"",PaymentSchedule3[[#This Row],[Total
Payment]]-PaymentSchedule3[[#This Row],[Interest]],"")</f>
        <v/>
      </c>
      <c r="I256" s="53" t="str">
        <f ca="1">IF(PaymentSchedule3[[#This Row],[Payment Number]]&lt;&gt;"",PaymentSchedule3[[#This Row],[Beginning
Balance]]*(InterestRate/PaymentsPerYear),"")</f>
        <v/>
      </c>
      <c r="J256" s="51" t="str">
        <f ca="1">IF(PaymentSchedule3[[#This Row],[Payment Number]]&lt;&gt;"",IF(PaymentSchedule3[[#This Row],[Scheduled Payment]]+PaymentSchedule3[[#This Row],[Extra
Payment]]&lt;=PaymentSchedule3[[#This Row],[Beginning
Balance]],PaymentSchedule3[[#This Row],[Beginning
Balance]]-PaymentSchedule3[[#This Row],[Principal]],0),"")</f>
        <v/>
      </c>
      <c r="K256" s="53" t="str">
        <f ca="1">IF(PaymentSchedule3[[#This Row],[Payment Number]]&lt;&gt;"",SUM(INDEX(PaymentSchedule3[Interest],1,1):PaymentSchedule3[[#This Row],[Interest]]),"")</f>
        <v/>
      </c>
    </row>
    <row r="257" spans="2:11" ht="18" customHeight="1">
      <c r="B257" s="49" t="str">
        <f ca="1">IF(LoanIsGood,IF(ROW()-ROW(PaymentSchedule3[[#Headers],[Payment Number]])&gt;ScheduledNumberOfPayments,"",ROW()-ROW(PaymentSchedule3[[#Headers],[Payment Number]])),"")</f>
        <v/>
      </c>
      <c r="C257" s="50" t="str">
        <f ca="1">IF(PaymentSchedule3[[#This Row],[Payment Number]]&lt;&gt;"",EOMONTH(LoanStartDate,ROW(PaymentSchedule3[[#This Row],[Payment Number]])-ROW(PaymentSchedule3[[#Headers],[Payment Number]])-2)+DAY(LoanStartDate),"")</f>
        <v/>
      </c>
      <c r="D257" s="51" t="str">
        <f ca="1">IF(PaymentSchedule3[[#This Row],[Payment Number]]&lt;&gt;"",IF(ROW()-ROW(PaymentSchedule3[[#Headers],[Beginning
Balance]])=1,LoanAmount,INDEX(PaymentSchedule3[Ending
Balance],ROW()-ROW(PaymentSchedule3[[#Headers],[Beginning
Balance]])-1)),"")</f>
        <v/>
      </c>
      <c r="E257" s="52" t="str">
        <f ca="1">IF(PaymentSchedule3[[#This Row],[Payment Number]]&lt;&gt;"",ScheduledPayment,"")</f>
        <v/>
      </c>
      <c r="F25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7" s="51" t="str">
        <f ca="1">IF(PaymentSchedule3[[#This Row],[Payment Number]]&lt;&gt;"",PaymentSchedule3[[#This Row],[Total
Payment]]-PaymentSchedule3[[#This Row],[Interest]],"")</f>
        <v/>
      </c>
      <c r="I257" s="53" t="str">
        <f ca="1">IF(PaymentSchedule3[[#This Row],[Payment Number]]&lt;&gt;"",PaymentSchedule3[[#This Row],[Beginning
Balance]]*(InterestRate/PaymentsPerYear),"")</f>
        <v/>
      </c>
      <c r="J257" s="51" t="str">
        <f ca="1">IF(PaymentSchedule3[[#This Row],[Payment Number]]&lt;&gt;"",IF(PaymentSchedule3[[#This Row],[Scheduled Payment]]+PaymentSchedule3[[#This Row],[Extra
Payment]]&lt;=PaymentSchedule3[[#This Row],[Beginning
Balance]],PaymentSchedule3[[#This Row],[Beginning
Balance]]-PaymentSchedule3[[#This Row],[Principal]],0),"")</f>
        <v/>
      </c>
      <c r="K257" s="53" t="str">
        <f ca="1">IF(PaymentSchedule3[[#This Row],[Payment Number]]&lt;&gt;"",SUM(INDEX(PaymentSchedule3[Interest],1,1):PaymentSchedule3[[#This Row],[Interest]]),"")</f>
        <v/>
      </c>
    </row>
    <row r="258" spans="2:11" ht="18" customHeight="1">
      <c r="B258" s="49" t="str">
        <f ca="1">IF(LoanIsGood,IF(ROW()-ROW(PaymentSchedule3[[#Headers],[Payment Number]])&gt;ScheduledNumberOfPayments,"",ROW()-ROW(PaymentSchedule3[[#Headers],[Payment Number]])),"")</f>
        <v/>
      </c>
      <c r="C258" s="50" t="str">
        <f ca="1">IF(PaymentSchedule3[[#This Row],[Payment Number]]&lt;&gt;"",EOMONTH(LoanStartDate,ROW(PaymentSchedule3[[#This Row],[Payment Number]])-ROW(PaymentSchedule3[[#Headers],[Payment Number]])-2)+DAY(LoanStartDate),"")</f>
        <v/>
      </c>
      <c r="D258" s="51" t="str">
        <f ca="1">IF(PaymentSchedule3[[#This Row],[Payment Number]]&lt;&gt;"",IF(ROW()-ROW(PaymentSchedule3[[#Headers],[Beginning
Balance]])=1,LoanAmount,INDEX(PaymentSchedule3[Ending
Balance],ROW()-ROW(PaymentSchedule3[[#Headers],[Beginning
Balance]])-1)),"")</f>
        <v/>
      </c>
      <c r="E258" s="52" t="str">
        <f ca="1">IF(PaymentSchedule3[[#This Row],[Payment Number]]&lt;&gt;"",ScheduledPayment,"")</f>
        <v/>
      </c>
      <c r="F25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8" s="51" t="str">
        <f ca="1">IF(PaymentSchedule3[[#This Row],[Payment Number]]&lt;&gt;"",PaymentSchedule3[[#This Row],[Total
Payment]]-PaymentSchedule3[[#This Row],[Interest]],"")</f>
        <v/>
      </c>
      <c r="I258" s="53" t="str">
        <f ca="1">IF(PaymentSchedule3[[#This Row],[Payment Number]]&lt;&gt;"",PaymentSchedule3[[#This Row],[Beginning
Balance]]*(InterestRate/PaymentsPerYear),"")</f>
        <v/>
      </c>
      <c r="J258" s="51" t="str">
        <f ca="1">IF(PaymentSchedule3[[#This Row],[Payment Number]]&lt;&gt;"",IF(PaymentSchedule3[[#This Row],[Scheduled Payment]]+PaymentSchedule3[[#This Row],[Extra
Payment]]&lt;=PaymentSchedule3[[#This Row],[Beginning
Balance]],PaymentSchedule3[[#This Row],[Beginning
Balance]]-PaymentSchedule3[[#This Row],[Principal]],0),"")</f>
        <v/>
      </c>
      <c r="K258" s="53" t="str">
        <f ca="1">IF(PaymentSchedule3[[#This Row],[Payment Number]]&lt;&gt;"",SUM(INDEX(PaymentSchedule3[Interest],1,1):PaymentSchedule3[[#This Row],[Interest]]),"")</f>
        <v/>
      </c>
    </row>
    <row r="259" spans="2:11" ht="18" customHeight="1">
      <c r="B259" s="49" t="str">
        <f ca="1">IF(LoanIsGood,IF(ROW()-ROW(PaymentSchedule3[[#Headers],[Payment Number]])&gt;ScheduledNumberOfPayments,"",ROW()-ROW(PaymentSchedule3[[#Headers],[Payment Number]])),"")</f>
        <v/>
      </c>
      <c r="C259" s="50" t="str">
        <f ca="1">IF(PaymentSchedule3[[#This Row],[Payment Number]]&lt;&gt;"",EOMONTH(LoanStartDate,ROW(PaymentSchedule3[[#This Row],[Payment Number]])-ROW(PaymentSchedule3[[#Headers],[Payment Number]])-2)+DAY(LoanStartDate),"")</f>
        <v/>
      </c>
      <c r="D259" s="51" t="str">
        <f ca="1">IF(PaymentSchedule3[[#This Row],[Payment Number]]&lt;&gt;"",IF(ROW()-ROW(PaymentSchedule3[[#Headers],[Beginning
Balance]])=1,LoanAmount,INDEX(PaymentSchedule3[Ending
Balance],ROW()-ROW(PaymentSchedule3[[#Headers],[Beginning
Balance]])-1)),"")</f>
        <v/>
      </c>
      <c r="E259" s="52" t="str">
        <f ca="1">IF(PaymentSchedule3[[#This Row],[Payment Number]]&lt;&gt;"",ScheduledPayment,"")</f>
        <v/>
      </c>
      <c r="F25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9" s="51" t="str">
        <f ca="1">IF(PaymentSchedule3[[#This Row],[Payment Number]]&lt;&gt;"",PaymentSchedule3[[#This Row],[Total
Payment]]-PaymentSchedule3[[#This Row],[Interest]],"")</f>
        <v/>
      </c>
      <c r="I259" s="53" t="str">
        <f ca="1">IF(PaymentSchedule3[[#This Row],[Payment Number]]&lt;&gt;"",PaymentSchedule3[[#This Row],[Beginning
Balance]]*(InterestRate/PaymentsPerYear),"")</f>
        <v/>
      </c>
      <c r="J259" s="51" t="str">
        <f ca="1">IF(PaymentSchedule3[[#This Row],[Payment Number]]&lt;&gt;"",IF(PaymentSchedule3[[#This Row],[Scheduled Payment]]+PaymentSchedule3[[#This Row],[Extra
Payment]]&lt;=PaymentSchedule3[[#This Row],[Beginning
Balance]],PaymentSchedule3[[#This Row],[Beginning
Balance]]-PaymentSchedule3[[#This Row],[Principal]],0),"")</f>
        <v/>
      </c>
      <c r="K259" s="53" t="str">
        <f ca="1">IF(PaymentSchedule3[[#This Row],[Payment Number]]&lt;&gt;"",SUM(INDEX(PaymentSchedule3[Interest],1,1):PaymentSchedule3[[#This Row],[Interest]]),"")</f>
        <v/>
      </c>
    </row>
    <row r="260" spans="2:11" ht="18" customHeight="1">
      <c r="B260" s="49" t="str">
        <f ca="1">IF(LoanIsGood,IF(ROW()-ROW(PaymentSchedule3[[#Headers],[Payment Number]])&gt;ScheduledNumberOfPayments,"",ROW()-ROW(PaymentSchedule3[[#Headers],[Payment Number]])),"")</f>
        <v/>
      </c>
      <c r="C260" s="50" t="str">
        <f ca="1">IF(PaymentSchedule3[[#This Row],[Payment Number]]&lt;&gt;"",EOMONTH(LoanStartDate,ROW(PaymentSchedule3[[#This Row],[Payment Number]])-ROW(PaymentSchedule3[[#Headers],[Payment Number]])-2)+DAY(LoanStartDate),"")</f>
        <v/>
      </c>
      <c r="D260" s="51" t="str">
        <f ca="1">IF(PaymentSchedule3[[#This Row],[Payment Number]]&lt;&gt;"",IF(ROW()-ROW(PaymentSchedule3[[#Headers],[Beginning
Balance]])=1,LoanAmount,INDEX(PaymentSchedule3[Ending
Balance],ROW()-ROW(PaymentSchedule3[[#Headers],[Beginning
Balance]])-1)),"")</f>
        <v/>
      </c>
      <c r="E260" s="52" t="str">
        <f ca="1">IF(PaymentSchedule3[[#This Row],[Payment Number]]&lt;&gt;"",ScheduledPayment,"")</f>
        <v/>
      </c>
      <c r="F26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0" s="51" t="str">
        <f ca="1">IF(PaymentSchedule3[[#This Row],[Payment Number]]&lt;&gt;"",PaymentSchedule3[[#This Row],[Total
Payment]]-PaymentSchedule3[[#This Row],[Interest]],"")</f>
        <v/>
      </c>
      <c r="I260" s="53" t="str">
        <f ca="1">IF(PaymentSchedule3[[#This Row],[Payment Number]]&lt;&gt;"",PaymentSchedule3[[#This Row],[Beginning
Balance]]*(InterestRate/PaymentsPerYear),"")</f>
        <v/>
      </c>
      <c r="J260" s="51" t="str">
        <f ca="1">IF(PaymentSchedule3[[#This Row],[Payment Number]]&lt;&gt;"",IF(PaymentSchedule3[[#This Row],[Scheduled Payment]]+PaymentSchedule3[[#This Row],[Extra
Payment]]&lt;=PaymentSchedule3[[#This Row],[Beginning
Balance]],PaymentSchedule3[[#This Row],[Beginning
Balance]]-PaymentSchedule3[[#This Row],[Principal]],0),"")</f>
        <v/>
      </c>
      <c r="K260" s="53" t="str">
        <f ca="1">IF(PaymentSchedule3[[#This Row],[Payment Number]]&lt;&gt;"",SUM(INDEX(PaymentSchedule3[Interest],1,1):PaymentSchedule3[[#This Row],[Interest]]),"")</f>
        <v/>
      </c>
    </row>
    <row r="261" spans="2:11" ht="18" customHeight="1">
      <c r="B261" s="49" t="str">
        <f ca="1">IF(LoanIsGood,IF(ROW()-ROW(PaymentSchedule3[[#Headers],[Payment Number]])&gt;ScheduledNumberOfPayments,"",ROW()-ROW(PaymentSchedule3[[#Headers],[Payment Number]])),"")</f>
        <v/>
      </c>
      <c r="C261" s="50" t="str">
        <f ca="1">IF(PaymentSchedule3[[#This Row],[Payment Number]]&lt;&gt;"",EOMONTH(LoanStartDate,ROW(PaymentSchedule3[[#This Row],[Payment Number]])-ROW(PaymentSchedule3[[#Headers],[Payment Number]])-2)+DAY(LoanStartDate),"")</f>
        <v/>
      </c>
      <c r="D261" s="51" t="str">
        <f ca="1">IF(PaymentSchedule3[[#This Row],[Payment Number]]&lt;&gt;"",IF(ROW()-ROW(PaymentSchedule3[[#Headers],[Beginning
Balance]])=1,LoanAmount,INDEX(PaymentSchedule3[Ending
Balance],ROW()-ROW(PaymentSchedule3[[#Headers],[Beginning
Balance]])-1)),"")</f>
        <v/>
      </c>
      <c r="E261" s="52" t="str">
        <f ca="1">IF(PaymentSchedule3[[#This Row],[Payment Number]]&lt;&gt;"",ScheduledPayment,"")</f>
        <v/>
      </c>
      <c r="F26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1" s="51" t="str">
        <f ca="1">IF(PaymentSchedule3[[#This Row],[Payment Number]]&lt;&gt;"",PaymentSchedule3[[#This Row],[Total
Payment]]-PaymentSchedule3[[#This Row],[Interest]],"")</f>
        <v/>
      </c>
      <c r="I261" s="53" t="str">
        <f ca="1">IF(PaymentSchedule3[[#This Row],[Payment Number]]&lt;&gt;"",PaymentSchedule3[[#This Row],[Beginning
Balance]]*(InterestRate/PaymentsPerYear),"")</f>
        <v/>
      </c>
      <c r="J261" s="51" t="str">
        <f ca="1">IF(PaymentSchedule3[[#This Row],[Payment Number]]&lt;&gt;"",IF(PaymentSchedule3[[#This Row],[Scheduled Payment]]+PaymentSchedule3[[#This Row],[Extra
Payment]]&lt;=PaymentSchedule3[[#This Row],[Beginning
Balance]],PaymentSchedule3[[#This Row],[Beginning
Balance]]-PaymentSchedule3[[#This Row],[Principal]],0),"")</f>
        <v/>
      </c>
      <c r="K261" s="53" t="str">
        <f ca="1">IF(PaymentSchedule3[[#This Row],[Payment Number]]&lt;&gt;"",SUM(INDEX(PaymentSchedule3[Interest],1,1):PaymentSchedule3[[#This Row],[Interest]]),"")</f>
        <v/>
      </c>
    </row>
    <row r="262" spans="2:11" ht="18" customHeight="1">
      <c r="B262" s="49" t="str">
        <f ca="1">IF(LoanIsGood,IF(ROW()-ROW(PaymentSchedule3[[#Headers],[Payment Number]])&gt;ScheduledNumberOfPayments,"",ROW()-ROW(PaymentSchedule3[[#Headers],[Payment Number]])),"")</f>
        <v/>
      </c>
      <c r="C262" s="50" t="str">
        <f ca="1">IF(PaymentSchedule3[[#This Row],[Payment Number]]&lt;&gt;"",EOMONTH(LoanStartDate,ROW(PaymentSchedule3[[#This Row],[Payment Number]])-ROW(PaymentSchedule3[[#Headers],[Payment Number]])-2)+DAY(LoanStartDate),"")</f>
        <v/>
      </c>
      <c r="D262" s="51" t="str">
        <f ca="1">IF(PaymentSchedule3[[#This Row],[Payment Number]]&lt;&gt;"",IF(ROW()-ROW(PaymentSchedule3[[#Headers],[Beginning
Balance]])=1,LoanAmount,INDEX(PaymentSchedule3[Ending
Balance],ROW()-ROW(PaymentSchedule3[[#Headers],[Beginning
Balance]])-1)),"")</f>
        <v/>
      </c>
      <c r="E262" s="52" t="str">
        <f ca="1">IF(PaymentSchedule3[[#This Row],[Payment Number]]&lt;&gt;"",ScheduledPayment,"")</f>
        <v/>
      </c>
      <c r="F26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2" s="51" t="str">
        <f ca="1">IF(PaymentSchedule3[[#This Row],[Payment Number]]&lt;&gt;"",PaymentSchedule3[[#This Row],[Total
Payment]]-PaymentSchedule3[[#This Row],[Interest]],"")</f>
        <v/>
      </c>
      <c r="I262" s="53" t="str">
        <f ca="1">IF(PaymentSchedule3[[#This Row],[Payment Number]]&lt;&gt;"",PaymentSchedule3[[#This Row],[Beginning
Balance]]*(InterestRate/PaymentsPerYear),"")</f>
        <v/>
      </c>
      <c r="J262" s="51" t="str">
        <f ca="1">IF(PaymentSchedule3[[#This Row],[Payment Number]]&lt;&gt;"",IF(PaymentSchedule3[[#This Row],[Scheduled Payment]]+PaymentSchedule3[[#This Row],[Extra
Payment]]&lt;=PaymentSchedule3[[#This Row],[Beginning
Balance]],PaymentSchedule3[[#This Row],[Beginning
Balance]]-PaymentSchedule3[[#This Row],[Principal]],0),"")</f>
        <v/>
      </c>
      <c r="K262" s="53" t="str">
        <f ca="1">IF(PaymentSchedule3[[#This Row],[Payment Number]]&lt;&gt;"",SUM(INDEX(PaymentSchedule3[Interest],1,1):PaymentSchedule3[[#This Row],[Interest]]),"")</f>
        <v/>
      </c>
    </row>
    <row r="263" spans="2:11" ht="18" customHeight="1">
      <c r="B263" s="49" t="str">
        <f ca="1">IF(LoanIsGood,IF(ROW()-ROW(PaymentSchedule3[[#Headers],[Payment Number]])&gt;ScheduledNumberOfPayments,"",ROW()-ROW(PaymentSchedule3[[#Headers],[Payment Number]])),"")</f>
        <v/>
      </c>
      <c r="C263" s="50" t="str">
        <f ca="1">IF(PaymentSchedule3[[#This Row],[Payment Number]]&lt;&gt;"",EOMONTH(LoanStartDate,ROW(PaymentSchedule3[[#This Row],[Payment Number]])-ROW(PaymentSchedule3[[#Headers],[Payment Number]])-2)+DAY(LoanStartDate),"")</f>
        <v/>
      </c>
      <c r="D263" s="51" t="str">
        <f ca="1">IF(PaymentSchedule3[[#This Row],[Payment Number]]&lt;&gt;"",IF(ROW()-ROW(PaymentSchedule3[[#Headers],[Beginning
Balance]])=1,LoanAmount,INDEX(PaymentSchedule3[Ending
Balance],ROW()-ROW(PaymentSchedule3[[#Headers],[Beginning
Balance]])-1)),"")</f>
        <v/>
      </c>
      <c r="E263" s="52" t="str">
        <f ca="1">IF(PaymentSchedule3[[#This Row],[Payment Number]]&lt;&gt;"",ScheduledPayment,"")</f>
        <v/>
      </c>
      <c r="F26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3" s="51" t="str">
        <f ca="1">IF(PaymentSchedule3[[#This Row],[Payment Number]]&lt;&gt;"",PaymentSchedule3[[#This Row],[Total
Payment]]-PaymentSchedule3[[#This Row],[Interest]],"")</f>
        <v/>
      </c>
      <c r="I263" s="53" t="str">
        <f ca="1">IF(PaymentSchedule3[[#This Row],[Payment Number]]&lt;&gt;"",PaymentSchedule3[[#This Row],[Beginning
Balance]]*(InterestRate/PaymentsPerYear),"")</f>
        <v/>
      </c>
      <c r="J263" s="51" t="str">
        <f ca="1">IF(PaymentSchedule3[[#This Row],[Payment Number]]&lt;&gt;"",IF(PaymentSchedule3[[#This Row],[Scheduled Payment]]+PaymentSchedule3[[#This Row],[Extra
Payment]]&lt;=PaymentSchedule3[[#This Row],[Beginning
Balance]],PaymentSchedule3[[#This Row],[Beginning
Balance]]-PaymentSchedule3[[#This Row],[Principal]],0),"")</f>
        <v/>
      </c>
      <c r="K263" s="53" t="str">
        <f ca="1">IF(PaymentSchedule3[[#This Row],[Payment Number]]&lt;&gt;"",SUM(INDEX(PaymentSchedule3[Interest],1,1):PaymentSchedule3[[#This Row],[Interest]]),"")</f>
        <v/>
      </c>
    </row>
    <row r="264" spans="2:11" ht="18" customHeight="1">
      <c r="B264" s="49" t="str">
        <f ca="1">IF(LoanIsGood,IF(ROW()-ROW(PaymentSchedule3[[#Headers],[Payment Number]])&gt;ScheduledNumberOfPayments,"",ROW()-ROW(PaymentSchedule3[[#Headers],[Payment Number]])),"")</f>
        <v/>
      </c>
      <c r="C264" s="50" t="str">
        <f ca="1">IF(PaymentSchedule3[[#This Row],[Payment Number]]&lt;&gt;"",EOMONTH(LoanStartDate,ROW(PaymentSchedule3[[#This Row],[Payment Number]])-ROW(PaymentSchedule3[[#Headers],[Payment Number]])-2)+DAY(LoanStartDate),"")</f>
        <v/>
      </c>
      <c r="D264" s="51" t="str">
        <f ca="1">IF(PaymentSchedule3[[#This Row],[Payment Number]]&lt;&gt;"",IF(ROW()-ROW(PaymentSchedule3[[#Headers],[Beginning
Balance]])=1,LoanAmount,INDEX(PaymentSchedule3[Ending
Balance],ROW()-ROW(PaymentSchedule3[[#Headers],[Beginning
Balance]])-1)),"")</f>
        <v/>
      </c>
      <c r="E264" s="52" t="str">
        <f ca="1">IF(PaymentSchedule3[[#This Row],[Payment Number]]&lt;&gt;"",ScheduledPayment,"")</f>
        <v/>
      </c>
      <c r="F26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4" s="51" t="str">
        <f ca="1">IF(PaymentSchedule3[[#This Row],[Payment Number]]&lt;&gt;"",PaymentSchedule3[[#This Row],[Total
Payment]]-PaymentSchedule3[[#This Row],[Interest]],"")</f>
        <v/>
      </c>
      <c r="I264" s="53" t="str">
        <f ca="1">IF(PaymentSchedule3[[#This Row],[Payment Number]]&lt;&gt;"",PaymentSchedule3[[#This Row],[Beginning
Balance]]*(InterestRate/PaymentsPerYear),"")</f>
        <v/>
      </c>
      <c r="J264" s="51" t="str">
        <f ca="1">IF(PaymentSchedule3[[#This Row],[Payment Number]]&lt;&gt;"",IF(PaymentSchedule3[[#This Row],[Scheduled Payment]]+PaymentSchedule3[[#This Row],[Extra
Payment]]&lt;=PaymentSchedule3[[#This Row],[Beginning
Balance]],PaymentSchedule3[[#This Row],[Beginning
Balance]]-PaymentSchedule3[[#This Row],[Principal]],0),"")</f>
        <v/>
      </c>
      <c r="K264" s="53" t="str">
        <f ca="1">IF(PaymentSchedule3[[#This Row],[Payment Number]]&lt;&gt;"",SUM(INDEX(PaymentSchedule3[Interest],1,1):PaymentSchedule3[[#This Row],[Interest]]),"")</f>
        <v/>
      </c>
    </row>
    <row r="265" spans="2:11" ht="18" customHeight="1">
      <c r="B265" s="49" t="str">
        <f ca="1">IF(LoanIsGood,IF(ROW()-ROW(PaymentSchedule3[[#Headers],[Payment Number]])&gt;ScheduledNumberOfPayments,"",ROW()-ROW(PaymentSchedule3[[#Headers],[Payment Number]])),"")</f>
        <v/>
      </c>
      <c r="C265" s="50" t="str">
        <f ca="1">IF(PaymentSchedule3[[#This Row],[Payment Number]]&lt;&gt;"",EOMONTH(LoanStartDate,ROW(PaymentSchedule3[[#This Row],[Payment Number]])-ROW(PaymentSchedule3[[#Headers],[Payment Number]])-2)+DAY(LoanStartDate),"")</f>
        <v/>
      </c>
      <c r="D265" s="51" t="str">
        <f ca="1">IF(PaymentSchedule3[[#This Row],[Payment Number]]&lt;&gt;"",IF(ROW()-ROW(PaymentSchedule3[[#Headers],[Beginning
Balance]])=1,LoanAmount,INDEX(PaymentSchedule3[Ending
Balance],ROW()-ROW(PaymentSchedule3[[#Headers],[Beginning
Balance]])-1)),"")</f>
        <v/>
      </c>
      <c r="E265" s="52" t="str">
        <f ca="1">IF(PaymentSchedule3[[#This Row],[Payment Number]]&lt;&gt;"",ScheduledPayment,"")</f>
        <v/>
      </c>
      <c r="F26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5" s="51" t="str">
        <f ca="1">IF(PaymentSchedule3[[#This Row],[Payment Number]]&lt;&gt;"",PaymentSchedule3[[#This Row],[Total
Payment]]-PaymentSchedule3[[#This Row],[Interest]],"")</f>
        <v/>
      </c>
      <c r="I265" s="53" t="str">
        <f ca="1">IF(PaymentSchedule3[[#This Row],[Payment Number]]&lt;&gt;"",PaymentSchedule3[[#This Row],[Beginning
Balance]]*(InterestRate/PaymentsPerYear),"")</f>
        <v/>
      </c>
      <c r="J265" s="51" t="str">
        <f ca="1">IF(PaymentSchedule3[[#This Row],[Payment Number]]&lt;&gt;"",IF(PaymentSchedule3[[#This Row],[Scheduled Payment]]+PaymentSchedule3[[#This Row],[Extra
Payment]]&lt;=PaymentSchedule3[[#This Row],[Beginning
Balance]],PaymentSchedule3[[#This Row],[Beginning
Balance]]-PaymentSchedule3[[#This Row],[Principal]],0),"")</f>
        <v/>
      </c>
      <c r="K265" s="53" t="str">
        <f ca="1">IF(PaymentSchedule3[[#This Row],[Payment Number]]&lt;&gt;"",SUM(INDEX(PaymentSchedule3[Interest],1,1):PaymentSchedule3[[#This Row],[Interest]]),"")</f>
        <v/>
      </c>
    </row>
    <row r="266" spans="2:11" ht="18" customHeight="1">
      <c r="B266" s="49" t="str">
        <f ca="1">IF(LoanIsGood,IF(ROW()-ROW(PaymentSchedule3[[#Headers],[Payment Number]])&gt;ScheduledNumberOfPayments,"",ROW()-ROW(PaymentSchedule3[[#Headers],[Payment Number]])),"")</f>
        <v/>
      </c>
      <c r="C266" s="50" t="str">
        <f ca="1">IF(PaymentSchedule3[[#This Row],[Payment Number]]&lt;&gt;"",EOMONTH(LoanStartDate,ROW(PaymentSchedule3[[#This Row],[Payment Number]])-ROW(PaymentSchedule3[[#Headers],[Payment Number]])-2)+DAY(LoanStartDate),"")</f>
        <v/>
      </c>
      <c r="D266" s="51" t="str">
        <f ca="1">IF(PaymentSchedule3[[#This Row],[Payment Number]]&lt;&gt;"",IF(ROW()-ROW(PaymentSchedule3[[#Headers],[Beginning
Balance]])=1,LoanAmount,INDEX(PaymentSchedule3[Ending
Balance],ROW()-ROW(PaymentSchedule3[[#Headers],[Beginning
Balance]])-1)),"")</f>
        <v/>
      </c>
      <c r="E266" s="52" t="str">
        <f ca="1">IF(PaymentSchedule3[[#This Row],[Payment Number]]&lt;&gt;"",ScheduledPayment,"")</f>
        <v/>
      </c>
      <c r="F26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6" s="51" t="str">
        <f ca="1">IF(PaymentSchedule3[[#This Row],[Payment Number]]&lt;&gt;"",PaymentSchedule3[[#This Row],[Total
Payment]]-PaymentSchedule3[[#This Row],[Interest]],"")</f>
        <v/>
      </c>
      <c r="I266" s="53" t="str">
        <f ca="1">IF(PaymentSchedule3[[#This Row],[Payment Number]]&lt;&gt;"",PaymentSchedule3[[#This Row],[Beginning
Balance]]*(InterestRate/PaymentsPerYear),"")</f>
        <v/>
      </c>
      <c r="J266" s="51" t="str">
        <f ca="1">IF(PaymentSchedule3[[#This Row],[Payment Number]]&lt;&gt;"",IF(PaymentSchedule3[[#This Row],[Scheduled Payment]]+PaymentSchedule3[[#This Row],[Extra
Payment]]&lt;=PaymentSchedule3[[#This Row],[Beginning
Balance]],PaymentSchedule3[[#This Row],[Beginning
Balance]]-PaymentSchedule3[[#This Row],[Principal]],0),"")</f>
        <v/>
      </c>
      <c r="K266" s="53" t="str">
        <f ca="1">IF(PaymentSchedule3[[#This Row],[Payment Number]]&lt;&gt;"",SUM(INDEX(PaymentSchedule3[Interest],1,1):PaymentSchedule3[[#This Row],[Interest]]),"")</f>
        <v/>
      </c>
    </row>
    <row r="267" spans="2:11" ht="18" customHeight="1">
      <c r="B267" s="49" t="str">
        <f ca="1">IF(LoanIsGood,IF(ROW()-ROW(PaymentSchedule3[[#Headers],[Payment Number]])&gt;ScheduledNumberOfPayments,"",ROW()-ROW(PaymentSchedule3[[#Headers],[Payment Number]])),"")</f>
        <v/>
      </c>
      <c r="C267" s="50" t="str">
        <f ca="1">IF(PaymentSchedule3[[#This Row],[Payment Number]]&lt;&gt;"",EOMONTH(LoanStartDate,ROW(PaymentSchedule3[[#This Row],[Payment Number]])-ROW(PaymentSchedule3[[#Headers],[Payment Number]])-2)+DAY(LoanStartDate),"")</f>
        <v/>
      </c>
      <c r="D267" s="51" t="str">
        <f ca="1">IF(PaymentSchedule3[[#This Row],[Payment Number]]&lt;&gt;"",IF(ROW()-ROW(PaymentSchedule3[[#Headers],[Beginning
Balance]])=1,LoanAmount,INDEX(PaymentSchedule3[Ending
Balance],ROW()-ROW(PaymentSchedule3[[#Headers],[Beginning
Balance]])-1)),"")</f>
        <v/>
      </c>
      <c r="E267" s="52" t="str">
        <f ca="1">IF(PaymentSchedule3[[#This Row],[Payment Number]]&lt;&gt;"",ScheduledPayment,"")</f>
        <v/>
      </c>
      <c r="F26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7" s="51" t="str">
        <f ca="1">IF(PaymentSchedule3[[#This Row],[Payment Number]]&lt;&gt;"",PaymentSchedule3[[#This Row],[Total
Payment]]-PaymentSchedule3[[#This Row],[Interest]],"")</f>
        <v/>
      </c>
      <c r="I267" s="53" t="str">
        <f ca="1">IF(PaymentSchedule3[[#This Row],[Payment Number]]&lt;&gt;"",PaymentSchedule3[[#This Row],[Beginning
Balance]]*(InterestRate/PaymentsPerYear),"")</f>
        <v/>
      </c>
      <c r="J267" s="51" t="str">
        <f ca="1">IF(PaymentSchedule3[[#This Row],[Payment Number]]&lt;&gt;"",IF(PaymentSchedule3[[#This Row],[Scheduled Payment]]+PaymentSchedule3[[#This Row],[Extra
Payment]]&lt;=PaymentSchedule3[[#This Row],[Beginning
Balance]],PaymentSchedule3[[#This Row],[Beginning
Balance]]-PaymentSchedule3[[#This Row],[Principal]],0),"")</f>
        <v/>
      </c>
      <c r="K267" s="53" t="str">
        <f ca="1">IF(PaymentSchedule3[[#This Row],[Payment Number]]&lt;&gt;"",SUM(INDEX(PaymentSchedule3[Interest],1,1):PaymentSchedule3[[#This Row],[Interest]]),"")</f>
        <v/>
      </c>
    </row>
    <row r="268" spans="2:11" ht="18" customHeight="1">
      <c r="B268" s="49" t="str">
        <f ca="1">IF(LoanIsGood,IF(ROW()-ROW(PaymentSchedule3[[#Headers],[Payment Number]])&gt;ScheduledNumberOfPayments,"",ROW()-ROW(PaymentSchedule3[[#Headers],[Payment Number]])),"")</f>
        <v/>
      </c>
      <c r="C268" s="50" t="str">
        <f ca="1">IF(PaymentSchedule3[[#This Row],[Payment Number]]&lt;&gt;"",EOMONTH(LoanStartDate,ROW(PaymentSchedule3[[#This Row],[Payment Number]])-ROW(PaymentSchedule3[[#Headers],[Payment Number]])-2)+DAY(LoanStartDate),"")</f>
        <v/>
      </c>
      <c r="D268" s="51" t="str">
        <f ca="1">IF(PaymentSchedule3[[#This Row],[Payment Number]]&lt;&gt;"",IF(ROW()-ROW(PaymentSchedule3[[#Headers],[Beginning
Balance]])=1,LoanAmount,INDEX(PaymentSchedule3[Ending
Balance],ROW()-ROW(PaymentSchedule3[[#Headers],[Beginning
Balance]])-1)),"")</f>
        <v/>
      </c>
      <c r="E268" s="52" t="str">
        <f ca="1">IF(PaymentSchedule3[[#This Row],[Payment Number]]&lt;&gt;"",ScheduledPayment,"")</f>
        <v/>
      </c>
      <c r="F26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8" s="51" t="str">
        <f ca="1">IF(PaymentSchedule3[[#This Row],[Payment Number]]&lt;&gt;"",PaymentSchedule3[[#This Row],[Total
Payment]]-PaymentSchedule3[[#This Row],[Interest]],"")</f>
        <v/>
      </c>
      <c r="I268" s="53" t="str">
        <f ca="1">IF(PaymentSchedule3[[#This Row],[Payment Number]]&lt;&gt;"",PaymentSchedule3[[#This Row],[Beginning
Balance]]*(InterestRate/PaymentsPerYear),"")</f>
        <v/>
      </c>
      <c r="J268" s="51" t="str">
        <f ca="1">IF(PaymentSchedule3[[#This Row],[Payment Number]]&lt;&gt;"",IF(PaymentSchedule3[[#This Row],[Scheduled Payment]]+PaymentSchedule3[[#This Row],[Extra
Payment]]&lt;=PaymentSchedule3[[#This Row],[Beginning
Balance]],PaymentSchedule3[[#This Row],[Beginning
Balance]]-PaymentSchedule3[[#This Row],[Principal]],0),"")</f>
        <v/>
      </c>
      <c r="K268" s="53" t="str">
        <f ca="1">IF(PaymentSchedule3[[#This Row],[Payment Number]]&lt;&gt;"",SUM(INDEX(PaymentSchedule3[Interest],1,1):PaymentSchedule3[[#This Row],[Interest]]),"")</f>
        <v/>
      </c>
    </row>
    <row r="269" spans="2:11" ht="18" customHeight="1">
      <c r="B269" s="49" t="str">
        <f ca="1">IF(LoanIsGood,IF(ROW()-ROW(PaymentSchedule3[[#Headers],[Payment Number]])&gt;ScheduledNumberOfPayments,"",ROW()-ROW(PaymentSchedule3[[#Headers],[Payment Number]])),"")</f>
        <v/>
      </c>
      <c r="C269" s="50" t="str">
        <f ca="1">IF(PaymentSchedule3[[#This Row],[Payment Number]]&lt;&gt;"",EOMONTH(LoanStartDate,ROW(PaymentSchedule3[[#This Row],[Payment Number]])-ROW(PaymentSchedule3[[#Headers],[Payment Number]])-2)+DAY(LoanStartDate),"")</f>
        <v/>
      </c>
      <c r="D269" s="51" t="str">
        <f ca="1">IF(PaymentSchedule3[[#This Row],[Payment Number]]&lt;&gt;"",IF(ROW()-ROW(PaymentSchedule3[[#Headers],[Beginning
Balance]])=1,LoanAmount,INDEX(PaymentSchedule3[Ending
Balance],ROW()-ROW(PaymentSchedule3[[#Headers],[Beginning
Balance]])-1)),"")</f>
        <v/>
      </c>
      <c r="E269" s="52" t="str">
        <f ca="1">IF(PaymentSchedule3[[#This Row],[Payment Number]]&lt;&gt;"",ScheduledPayment,"")</f>
        <v/>
      </c>
      <c r="F26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9" s="51" t="str">
        <f ca="1">IF(PaymentSchedule3[[#This Row],[Payment Number]]&lt;&gt;"",PaymentSchedule3[[#This Row],[Total
Payment]]-PaymentSchedule3[[#This Row],[Interest]],"")</f>
        <v/>
      </c>
      <c r="I269" s="53" t="str">
        <f ca="1">IF(PaymentSchedule3[[#This Row],[Payment Number]]&lt;&gt;"",PaymentSchedule3[[#This Row],[Beginning
Balance]]*(InterestRate/PaymentsPerYear),"")</f>
        <v/>
      </c>
      <c r="J269" s="51" t="str">
        <f ca="1">IF(PaymentSchedule3[[#This Row],[Payment Number]]&lt;&gt;"",IF(PaymentSchedule3[[#This Row],[Scheduled Payment]]+PaymentSchedule3[[#This Row],[Extra
Payment]]&lt;=PaymentSchedule3[[#This Row],[Beginning
Balance]],PaymentSchedule3[[#This Row],[Beginning
Balance]]-PaymentSchedule3[[#This Row],[Principal]],0),"")</f>
        <v/>
      </c>
      <c r="K269" s="53" t="str">
        <f ca="1">IF(PaymentSchedule3[[#This Row],[Payment Number]]&lt;&gt;"",SUM(INDEX(PaymentSchedule3[Interest],1,1):PaymentSchedule3[[#This Row],[Interest]]),"")</f>
        <v/>
      </c>
    </row>
    <row r="270" spans="2:11" ht="18" customHeight="1">
      <c r="B270" s="49" t="str">
        <f ca="1">IF(LoanIsGood,IF(ROW()-ROW(PaymentSchedule3[[#Headers],[Payment Number]])&gt;ScheduledNumberOfPayments,"",ROW()-ROW(PaymentSchedule3[[#Headers],[Payment Number]])),"")</f>
        <v/>
      </c>
      <c r="C270" s="50" t="str">
        <f ca="1">IF(PaymentSchedule3[[#This Row],[Payment Number]]&lt;&gt;"",EOMONTH(LoanStartDate,ROW(PaymentSchedule3[[#This Row],[Payment Number]])-ROW(PaymentSchedule3[[#Headers],[Payment Number]])-2)+DAY(LoanStartDate),"")</f>
        <v/>
      </c>
      <c r="D270" s="51" t="str">
        <f ca="1">IF(PaymentSchedule3[[#This Row],[Payment Number]]&lt;&gt;"",IF(ROW()-ROW(PaymentSchedule3[[#Headers],[Beginning
Balance]])=1,LoanAmount,INDEX(PaymentSchedule3[Ending
Balance],ROW()-ROW(PaymentSchedule3[[#Headers],[Beginning
Balance]])-1)),"")</f>
        <v/>
      </c>
      <c r="E270" s="52" t="str">
        <f ca="1">IF(PaymentSchedule3[[#This Row],[Payment Number]]&lt;&gt;"",ScheduledPayment,"")</f>
        <v/>
      </c>
      <c r="F27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0" s="51" t="str">
        <f ca="1">IF(PaymentSchedule3[[#This Row],[Payment Number]]&lt;&gt;"",PaymentSchedule3[[#This Row],[Total
Payment]]-PaymentSchedule3[[#This Row],[Interest]],"")</f>
        <v/>
      </c>
      <c r="I270" s="53" t="str">
        <f ca="1">IF(PaymentSchedule3[[#This Row],[Payment Number]]&lt;&gt;"",PaymentSchedule3[[#This Row],[Beginning
Balance]]*(InterestRate/PaymentsPerYear),"")</f>
        <v/>
      </c>
      <c r="J270" s="51" t="str">
        <f ca="1">IF(PaymentSchedule3[[#This Row],[Payment Number]]&lt;&gt;"",IF(PaymentSchedule3[[#This Row],[Scheduled Payment]]+PaymentSchedule3[[#This Row],[Extra
Payment]]&lt;=PaymentSchedule3[[#This Row],[Beginning
Balance]],PaymentSchedule3[[#This Row],[Beginning
Balance]]-PaymentSchedule3[[#This Row],[Principal]],0),"")</f>
        <v/>
      </c>
      <c r="K270" s="53" t="str">
        <f ca="1">IF(PaymentSchedule3[[#This Row],[Payment Number]]&lt;&gt;"",SUM(INDEX(PaymentSchedule3[Interest],1,1):PaymentSchedule3[[#This Row],[Interest]]),"")</f>
        <v/>
      </c>
    </row>
    <row r="271" spans="2:11" ht="18" customHeight="1">
      <c r="B271" s="49" t="str">
        <f ca="1">IF(LoanIsGood,IF(ROW()-ROW(PaymentSchedule3[[#Headers],[Payment Number]])&gt;ScheduledNumberOfPayments,"",ROW()-ROW(PaymentSchedule3[[#Headers],[Payment Number]])),"")</f>
        <v/>
      </c>
      <c r="C271" s="50" t="str">
        <f ca="1">IF(PaymentSchedule3[[#This Row],[Payment Number]]&lt;&gt;"",EOMONTH(LoanStartDate,ROW(PaymentSchedule3[[#This Row],[Payment Number]])-ROW(PaymentSchedule3[[#Headers],[Payment Number]])-2)+DAY(LoanStartDate),"")</f>
        <v/>
      </c>
      <c r="D271" s="51" t="str">
        <f ca="1">IF(PaymentSchedule3[[#This Row],[Payment Number]]&lt;&gt;"",IF(ROW()-ROW(PaymentSchedule3[[#Headers],[Beginning
Balance]])=1,LoanAmount,INDEX(PaymentSchedule3[Ending
Balance],ROW()-ROW(PaymentSchedule3[[#Headers],[Beginning
Balance]])-1)),"")</f>
        <v/>
      </c>
      <c r="E271" s="52" t="str">
        <f ca="1">IF(PaymentSchedule3[[#This Row],[Payment Number]]&lt;&gt;"",ScheduledPayment,"")</f>
        <v/>
      </c>
      <c r="F27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1" s="51" t="str">
        <f ca="1">IF(PaymentSchedule3[[#This Row],[Payment Number]]&lt;&gt;"",PaymentSchedule3[[#This Row],[Total
Payment]]-PaymentSchedule3[[#This Row],[Interest]],"")</f>
        <v/>
      </c>
      <c r="I271" s="53" t="str">
        <f ca="1">IF(PaymentSchedule3[[#This Row],[Payment Number]]&lt;&gt;"",PaymentSchedule3[[#This Row],[Beginning
Balance]]*(InterestRate/PaymentsPerYear),"")</f>
        <v/>
      </c>
      <c r="J271" s="51" t="str">
        <f ca="1">IF(PaymentSchedule3[[#This Row],[Payment Number]]&lt;&gt;"",IF(PaymentSchedule3[[#This Row],[Scheduled Payment]]+PaymentSchedule3[[#This Row],[Extra
Payment]]&lt;=PaymentSchedule3[[#This Row],[Beginning
Balance]],PaymentSchedule3[[#This Row],[Beginning
Balance]]-PaymentSchedule3[[#This Row],[Principal]],0),"")</f>
        <v/>
      </c>
      <c r="K271" s="53" t="str">
        <f ca="1">IF(PaymentSchedule3[[#This Row],[Payment Number]]&lt;&gt;"",SUM(INDEX(PaymentSchedule3[Interest],1,1):PaymentSchedule3[[#This Row],[Interest]]),"")</f>
        <v/>
      </c>
    </row>
    <row r="272" spans="2:11" ht="18" customHeight="1">
      <c r="B272" s="49" t="str">
        <f ca="1">IF(LoanIsGood,IF(ROW()-ROW(PaymentSchedule3[[#Headers],[Payment Number]])&gt;ScheduledNumberOfPayments,"",ROW()-ROW(PaymentSchedule3[[#Headers],[Payment Number]])),"")</f>
        <v/>
      </c>
      <c r="C272" s="50" t="str">
        <f ca="1">IF(PaymentSchedule3[[#This Row],[Payment Number]]&lt;&gt;"",EOMONTH(LoanStartDate,ROW(PaymentSchedule3[[#This Row],[Payment Number]])-ROW(PaymentSchedule3[[#Headers],[Payment Number]])-2)+DAY(LoanStartDate),"")</f>
        <v/>
      </c>
      <c r="D272" s="51" t="str">
        <f ca="1">IF(PaymentSchedule3[[#This Row],[Payment Number]]&lt;&gt;"",IF(ROW()-ROW(PaymentSchedule3[[#Headers],[Beginning
Balance]])=1,LoanAmount,INDEX(PaymentSchedule3[Ending
Balance],ROW()-ROW(PaymentSchedule3[[#Headers],[Beginning
Balance]])-1)),"")</f>
        <v/>
      </c>
      <c r="E272" s="52" t="str">
        <f ca="1">IF(PaymentSchedule3[[#This Row],[Payment Number]]&lt;&gt;"",ScheduledPayment,"")</f>
        <v/>
      </c>
      <c r="F27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2" s="51" t="str">
        <f ca="1">IF(PaymentSchedule3[[#This Row],[Payment Number]]&lt;&gt;"",PaymentSchedule3[[#This Row],[Total
Payment]]-PaymentSchedule3[[#This Row],[Interest]],"")</f>
        <v/>
      </c>
      <c r="I272" s="53" t="str">
        <f ca="1">IF(PaymentSchedule3[[#This Row],[Payment Number]]&lt;&gt;"",PaymentSchedule3[[#This Row],[Beginning
Balance]]*(InterestRate/PaymentsPerYear),"")</f>
        <v/>
      </c>
      <c r="J272" s="51" t="str">
        <f ca="1">IF(PaymentSchedule3[[#This Row],[Payment Number]]&lt;&gt;"",IF(PaymentSchedule3[[#This Row],[Scheduled Payment]]+PaymentSchedule3[[#This Row],[Extra
Payment]]&lt;=PaymentSchedule3[[#This Row],[Beginning
Balance]],PaymentSchedule3[[#This Row],[Beginning
Balance]]-PaymentSchedule3[[#This Row],[Principal]],0),"")</f>
        <v/>
      </c>
      <c r="K272" s="53" t="str">
        <f ca="1">IF(PaymentSchedule3[[#This Row],[Payment Number]]&lt;&gt;"",SUM(INDEX(PaymentSchedule3[Interest],1,1):PaymentSchedule3[[#This Row],[Interest]]),"")</f>
        <v/>
      </c>
    </row>
    <row r="273" spans="2:11" ht="18" customHeight="1">
      <c r="B273" s="49" t="str">
        <f ca="1">IF(LoanIsGood,IF(ROW()-ROW(PaymentSchedule3[[#Headers],[Payment Number]])&gt;ScheduledNumberOfPayments,"",ROW()-ROW(PaymentSchedule3[[#Headers],[Payment Number]])),"")</f>
        <v/>
      </c>
      <c r="C273" s="50" t="str">
        <f ca="1">IF(PaymentSchedule3[[#This Row],[Payment Number]]&lt;&gt;"",EOMONTH(LoanStartDate,ROW(PaymentSchedule3[[#This Row],[Payment Number]])-ROW(PaymentSchedule3[[#Headers],[Payment Number]])-2)+DAY(LoanStartDate),"")</f>
        <v/>
      </c>
      <c r="D273" s="51" t="str">
        <f ca="1">IF(PaymentSchedule3[[#This Row],[Payment Number]]&lt;&gt;"",IF(ROW()-ROW(PaymentSchedule3[[#Headers],[Beginning
Balance]])=1,LoanAmount,INDEX(PaymentSchedule3[Ending
Balance],ROW()-ROW(PaymentSchedule3[[#Headers],[Beginning
Balance]])-1)),"")</f>
        <v/>
      </c>
      <c r="E273" s="52" t="str">
        <f ca="1">IF(PaymentSchedule3[[#This Row],[Payment Number]]&lt;&gt;"",ScheduledPayment,"")</f>
        <v/>
      </c>
      <c r="F27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3" s="51" t="str">
        <f ca="1">IF(PaymentSchedule3[[#This Row],[Payment Number]]&lt;&gt;"",PaymentSchedule3[[#This Row],[Total
Payment]]-PaymentSchedule3[[#This Row],[Interest]],"")</f>
        <v/>
      </c>
      <c r="I273" s="53" t="str">
        <f ca="1">IF(PaymentSchedule3[[#This Row],[Payment Number]]&lt;&gt;"",PaymentSchedule3[[#This Row],[Beginning
Balance]]*(InterestRate/PaymentsPerYear),"")</f>
        <v/>
      </c>
      <c r="J273" s="51" t="str">
        <f ca="1">IF(PaymentSchedule3[[#This Row],[Payment Number]]&lt;&gt;"",IF(PaymentSchedule3[[#This Row],[Scheduled Payment]]+PaymentSchedule3[[#This Row],[Extra
Payment]]&lt;=PaymentSchedule3[[#This Row],[Beginning
Balance]],PaymentSchedule3[[#This Row],[Beginning
Balance]]-PaymentSchedule3[[#This Row],[Principal]],0),"")</f>
        <v/>
      </c>
      <c r="K273" s="53" t="str">
        <f ca="1">IF(PaymentSchedule3[[#This Row],[Payment Number]]&lt;&gt;"",SUM(INDEX(PaymentSchedule3[Interest],1,1):PaymentSchedule3[[#This Row],[Interest]]),"")</f>
        <v/>
      </c>
    </row>
    <row r="274" spans="2:11" ht="18" customHeight="1">
      <c r="B274" s="49" t="str">
        <f ca="1">IF(LoanIsGood,IF(ROW()-ROW(PaymentSchedule3[[#Headers],[Payment Number]])&gt;ScheduledNumberOfPayments,"",ROW()-ROW(PaymentSchedule3[[#Headers],[Payment Number]])),"")</f>
        <v/>
      </c>
      <c r="C274" s="50" t="str">
        <f ca="1">IF(PaymentSchedule3[[#This Row],[Payment Number]]&lt;&gt;"",EOMONTH(LoanStartDate,ROW(PaymentSchedule3[[#This Row],[Payment Number]])-ROW(PaymentSchedule3[[#Headers],[Payment Number]])-2)+DAY(LoanStartDate),"")</f>
        <v/>
      </c>
      <c r="D274" s="51" t="str">
        <f ca="1">IF(PaymentSchedule3[[#This Row],[Payment Number]]&lt;&gt;"",IF(ROW()-ROW(PaymentSchedule3[[#Headers],[Beginning
Balance]])=1,LoanAmount,INDEX(PaymentSchedule3[Ending
Balance],ROW()-ROW(PaymentSchedule3[[#Headers],[Beginning
Balance]])-1)),"")</f>
        <v/>
      </c>
      <c r="E274" s="52" t="str">
        <f ca="1">IF(PaymentSchedule3[[#This Row],[Payment Number]]&lt;&gt;"",ScheduledPayment,"")</f>
        <v/>
      </c>
      <c r="F27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4" s="51" t="str">
        <f ca="1">IF(PaymentSchedule3[[#This Row],[Payment Number]]&lt;&gt;"",PaymentSchedule3[[#This Row],[Total
Payment]]-PaymentSchedule3[[#This Row],[Interest]],"")</f>
        <v/>
      </c>
      <c r="I274" s="53" t="str">
        <f ca="1">IF(PaymentSchedule3[[#This Row],[Payment Number]]&lt;&gt;"",PaymentSchedule3[[#This Row],[Beginning
Balance]]*(InterestRate/PaymentsPerYear),"")</f>
        <v/>
      </c>
      <c r="J274" s="51" t="str">
        <f ca="1">IF(PaymentSchedule3[[#This Row],[Payment Number]]&lt;&gt;"",IF(PaymentSchedule3[[#This Row],[Scheduled Payment]]+PaymentSchedule3[[#This Row],[Extra
Payment]]&lt;=PaymentSchedule3[[#This Row],[Beginning
Balance]],PaymentSchedule3[[#This Row],[Beginning
Balance]]-PaymentSchedule3[[#This Row],[Principal]],0),"")</f>
        <v/>
      </c>
      <c r="K274" s="53" t="str">
        <f ca="1">IF(PaymentSchedule3[[#This Row],[Payment Number]]&lt;&gt;"",SUM(INDEX(PaymentSchedule3[Interest],1,1):PaymentSchedule3[[#This Row],[Interest]]),"")</f>
        <v/>
      </c>
    </row>
    <row r="275" spans="2:11" ht="18" customHeight="1">
      <c r="B275" s="49" t="str">
        <f ca="1">IF(LoanIsGood,IF(ROW()-ROW(PaymentSchedule3[[#Headers],[Payment Number]])&gt;ScheduledNumberOfPayments,"",ROW()-ROW(PaymentSchedule3[[#Headers],[Payment Number]])),"")</f>
        <v/>
      </c>
      <c r="C275" s="50" t="str">
        <f ca="1">IF(PaymentSchedule3[[#This Row],[Payment Number]]&lt;&gt;"",EOMONTH(LoanStartDate,ROW(PaymentSchedule3[[#This Row],[Payment Number]])-ROW(PaymentSchedule3[[#Headers],[Payment Number]])-2)+DAY(LoanStartDate),"")</f>
        <v/>
      </c>
      <c r="D275" s="51" t="str">
        <f ca="1">IF(PaymentSchedule3[[#This Row],[Payment Number]]&lt;&gt;"",IF(ROW()-ROW(PaymentSchedule3[[#Headers],[Beginning
Balance]])=1,LoanAmount,INDEX(PaymentSchedule3[Ending
Balance],ROW()-ROW(PaymentSchedule3[[#Headers],[Beginning
Balance]])-1)),"")</f>
        <v/>
      </c>
      <c r="E275" s="52" t="str">
        <f ca="1">IF(PaymentSchedule3[[#This Row],[Payment Number]]&lt;&gt;"",ScheduledPayment,"")</f>
        <v/>
      </c>
      <c r="F27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5" s="51" t="str">
        <f ca="1">IF(PaymentSchedule3[[#This Row],[Payment Number]]&lt;&gt;"",PaymentSchedule3[[#This Row],[Total
Payment]]-PaymentSchedule3[[#This Row],[Interest]],"")</f>
        <v/>
      </c>
      <c r="I275" s="53" t="str">
        <f ca="1">IF(PaymentSchedule3[[#This Row],[Payment Number]]&lt;&gt;"",PaymentSchedule3[[#This Row],[Beginning
Balance]]*(InterestRate/PaymentsPerYear),"")</f>
        <v/>
      </c>
      <c r="J275" s="51" t="str">
        <f ca="1">IF(PaymentSchedule3[[#This Row],[Payment Number]]&lt;&gt;"",IF(PaymentSchedule3[[#This Row],[Scheduled Payment]]+PaymentSchedule3[[#This Row],[Extra
Payment]]&lt;=PaymentSchedule3[[#This Row],[Beginning
Balance]],PaymentSchedule3[[#This Row],[Beginning
Balance]]-PaymentSchedule3[[#This Row],[Principal]],0),"")</f>
        <v/>
      </c>
      <c r="K275" s="53" t="str">
        <f ca="1">IF(PaymentSchedule3[[#This Row],[Payment Number]]&lt;&gt;"",SUM(INDEX(PaymentSchedule3[Interest],1,1):PaymentSchedule3[[#This Row],[Interest]]),"")</f>
        <v/>
      </c>
    </row>
    <row r="276" spans="2:11" ht="18" customHeight="1">
      <c r="B276" s="49" t="str">
        <f ca="1">IF(LoanIsGood,IF(ROW()-ROW(PaymentSchedule3[[#Headers],[Payment Number]])&gt;ScheduledNumberOfPayments,"",ROW()-ROW(PaymentSchedule3[[#Headers],[Payment Number]])),"")</f>
        <v/>
      </c>
      <c r="C276" s="50" t="str">
        <f ca="1">IF(PaymentSchedule3[[#This Row],[Payment Number]]&lt;&gt;"",EOMONTH(LoanStartDate,ROW(PaymentSchedule3[[#This Row],[Payment Number]])-ROW(PaymentSchedule3[[#Headers],[Payment Number]])-2)+DAY(LoanStartDate),"")</f>
        <v/>
      </c>
      <c r="D276" s="51" t="str">
        <f ca="1">IF(PaymentSchedule3[[#This Row],[Payment Number]]&lt;&gt;"",IF(ROW()-ROW(PaymentSchedule3[[#Headers],[Beginning
Balance]])=1,LoanAmount,INDEX(PaymentSchedule3[Ending
Balance],ROW()-ROW(PaymentSchedule3[[#Headers],[Beginning
Balance]])-1)),"")</f>
        <v/>
      </c>
      <c r="E276" s="52" t="str">
        <f ca="1">IF(PaymentSchedule3[[#This Row],[Payment Number]]&lt;&gt;"",ScheduledPayment,"")</f>
        <v/>
      </c>
      <c r="F27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6" s="51" t="str">
        <f ca="1">IF(PaymentSchedule3[[#This Row],[Payment Number]]&lt;&gt;"",PaymentSchedule3[[#This Row],[Total
Payment]]-PaymentSchedule3[[#This Row],[Interest]],"")</f>
        <v/>
      </c>
      <c r="I276" s="53" t="str">
        <f ca="1">IF(PaymentSchedule3[[#This Row],[Payment Number]]&lt;&gt;"",PaymentSchedule3[[#This Row],[Beginning
Balance]]*(InterestRate/PaymentsPerYear),"")</f>
        <v/>
      </c>
      <c r="J276" s="51" t="str">
        <f ca="1">IF(PaymentSchedule3[[#This Row],[Payment Number]]&lt;&gt;"",IF(PaymentSchedule3[[#This Row],[Scheduled Payment]]+PaymentSchedule3[[#This Row],[Extra
Payment]]&lt;=PaymentSchedule3[[#This Row],[Beginning
Balance]],PaymentSchedule3[[#This Row],[Beginning
Balance]]-PaymentSchedule3[[#This Row],[Principal]],0),"")</f>
        <v/>
      </c>
      <c r="K276" s="53" t="str">
        <f ca="1">IF(PaymentSchedule3[[#This Row],[Payment Number]]&lt;&gt;"",SUM(INDEX(PaymentSchedule3[Interest],1,1):PaymentSchedule3[[#This Row],[Interest]]),"")</f>
        <v/>
      </c>
    </row>
    <row r="277" spans="2:11" ht="18" customHeight="1">
      <c r="B277" s="49" t="str">
        <f ca="1">IF(LoanIsGood,IF(ROW()-ROW(PaymentSchedule3[[#Headers],[Payment Number]])&gt;ScheduledNumberOfPayments,"",ROW()-ROW(PaymentSchedule3[[#Headers],[Payment Number]])),"")</f>
        <v/>
      </c>
      <c r="C277" s="50" t="str">
        <f ca="1">IF(PaymentSchedule3[[#This Row],[Payment Number]]&lt;&gt;"",EOMONTH(LoanStartDate,ROW(PaymentSchedule3[[#This Row],[Payment Number]])-ROW(PaymentSchedule3[[#Headers],[Payment Number]])-2)+DAY(LoanStartDate),"")</f>
        <v/>
      </c>
      <c r="D277" s="51" t="str">
        <f ca="1">IF(PaymentSchedule3[[#This Row],[Payment Number]]&lt;&gt;"",IF(ROW()-ROW(PaymentSchedule3[[#Headers],[Beginning
Balance]])=1,LoanAmount,INDEX(PaymentSchedule3[Ending
Balance],ROW()-ROW(PaymentSchedule3[[#Headers],[Beginning
Balance]])-1)),"")</f>
        <v/>
      </c>
      <c r="E277" s="52" t="str">
        <f ca="1">IF(PaymentSchedule3[[#This Row],[Payment Number]]&lt;&gt;"",ScheduledPayment,"")</f>
        <v/>
      </c>
      <c r="F27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7" s="51" t="str">
        <f ca="1">IF(PaymentSchedule3[[#This Row],[Payment Number]]&lt;&gt;"",PaymentSchedule3[[#This Row],[Total
Payment]]-PaymentSchedule3[[#This Row],[Interest]],"")</f>
        <v/>
      </c>
      <c r="I277" s="53" t="str">
        <f ca="1">IF(PaymentSchedule3[[#This Row],[Payment Number]]&lt;&gt;"",PaymentSchedule3[[#This Row],[Beginning
Balance]]*(InterestRate/PaymentsPerYear),"")</f>
        <v/>
      </c>
      <c r="J277" s="51" t="str">
        <f ca="1">IF(PaymentSchedule3[[#This Row],[Payment Number]]&lt;&gt;"",IF(PaymentSchedule3[[#This Row],[Scheduled Payment]]+PaymentSchedule3[[#This Row],[Extra
Payment]]&lt;=PaymentSchedule3[[#This Row],[Beginning
Balance]],PaymentSchedule3[[#This Row],[Beginning
Balance]]-PaymentSchedule3[[#This Row],[Principal]],0),"")</f>
        <v/>
      </c>
      <c r="K277" s="53" t="str">
        <f ca="1">IF(PaymentSchedule3[[#This Row],[Payment Number]]&lt;&gt;"",SUM(INDEX(PaymentSchedule3[Interest],1,1):PaymentSchedule3[[#This Row],[Interest]]),"")</f>
        <v/>
      </c>
    </row>
    <row r="278" spans="2:11" ht="18" customHeight="1">
      <c r="B278" s="49" t="str">
        <f ca="1">IF(LoanIsGood,IF(ROW()-ROW(PaymentSchedule3[[#Headers],[Payment Number]])&gt;ScheduledNumberOfPayments,"",ROW()-ROW(PaymentSchedule3[[#Headers],[Payment Number]])),"")</f>
        <v/>
      </c>
      <c r="C278" s="50" t="str">
        <f ca="1">IF(PaymentSchedule3[[#This Row],[Payment Number]]&lt;&gt;"",EOMONTH(LoanStartDate,ROW(PaymentSchedule3[[#This Row],[Payment Number]])-ROW(PaymentSchedule3[[#Headers],[Payment Number]])-2)+DAY(LoanStartDate),"")</f>
        <v/>
      </c>
      <c r="D278" s="51" t="str">
        <f ca="1">IF(PaymentSchedule3[[#This Row],[Payment Number]]&lt;&gt;"",IF(ROW()-ROW(PaymentSchedule3[[#Headers],[Beginning
Balance]])=1,LoanAmount,INDEX(PaymentSchedule3[Ending
Balance],ROW()-ROW(PaymentSchedule3[[#Headers],[Beginning
Balance]])-1)),"")</f>
        <v/>
      </c>
      <c r="E278" s="52" t="str">
        <f ca="1">IF(PaymentSchedule3[[#This Row],[Payment Number]]&lt;&gt;"",ScheduledPayment,"")</f>
        <v/>
      </c>
      <c r="F27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8" s="51" t="str">
        <f ca="1">IF(PaymentSchedule3[[#This Row],[Payment Number]]&lt;&gt;"",PaymentSchedule3[[#This Row],[Total
Payment]]-PaymentSchedule3[[#This Row],[Interest]],"")</f>
        <v/>
      </c>
      <c r="I278" s="53" t="str">
        <f ca="1">IF(PaymentSchedule3[[#This Row],[Payment Number]]&lt;&gt;"",PaymentSchedule3[[#This Row],[Beginning
Balance]]*(InterestRate/PaymentsPerYear),"")</f>
        <v/>
      </c>
      <c r="J278" s="51" t="str">
        <f ca="1">IF(PaymentSchedule3[[#This Row],[Payment Number]]&lt;&gt;"",IF(PaymentSchedule3[[#This Row],[Scheduled Payment]]+PaymentSchedule3[[#This Row],[Extra
Payment]]&lt;=PaymentSchedule3[[#This Row],[Beginning
Balance]],PaymentSchedule3[[#This Row],[Beginning
Balance]]-PaymentSchedule3[[#This Row],[Principal]],0),"")</f>
        <v/>
      </c>
      <c r="K278" s="53" t="str">
        <f ca="1">IF(PaymentSchedule3[[#This Row],[Payment Number]]&lt;&gt;"",SUM(INDEX(PaymentSchedule3[Interest],1,1):PaymentSchedule3[[#This Row],[Interest]]),"")</f>
        <v/>
      </c>
    </row>
    <row r="279" spans="2:11" ht="18" customHeight="1">
      <c r="B279" s="49" t="str">
        <f ca="1">IF(LoanIsGood,IF(ROW()-ROW(PaymentSchedule3[[#Headers],[Payment Number]])&gt;ScheduledNumberOfPayments,"",ROW()-ROW(PaymentSchedule3[[#Headers],[Payment Number]])),"")</f>
        <v/>
      </c>
      <c r="C279" s="50" t="str">
        <f ca="1">IF(PaymentSchedule3[[#This Row],[Payment Number]]&lt;&gt;"",EOMONTH(LoanStartDate,ROW(PaymentSchedule3[[#This Row],[Payment Number]])-ROW(PaymentSchedule3[[#Headers],[Payment Number]])-2)+DAY(LoanStartDate),"")</f>
        <v/>
      </c>
      <c r="D279" s="51" t="str">
        <f ca="1">IF(PaymentSchedule3[[#This Row],[Payment Number]]&lt;&gt;"",IF(ROW()-ROW(PaymentSchedule3[[#Headers],[Beginning
Balance]])=1,LoanAmount,INDEX(PaymentSchedule3[Ending
Balance],ROW()-ROW(PaymentSchedule3[[#Headers],[Beginning
Balance]])-1)),"")</f>
        <v/>
      </c>
      <c r="E279" s="52" t="str">
        <f ca="1">IF(PaymentSchedule3[[#This Row],[Payment Number]]&lt;&gt;"",ScheduledPayment,"")</f>
        <v/>
      </c>
      <c r="F27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9" s="51" t="str">
        <f ca="1">IF(PaymentSchedule3[[#This Row],[Payment Number]]&lt;&gt;"",PaymentSchedule3[[#This Row],[Total
Payment]]-PaymentSchedule3[[#This Row],[Interest]],"")</f>
        <v/>
      </c>
      <c r="I279" s="53" t="str">
        <f ca="1">IF(PaymentSchedule3[[#This Row],[Payment Number]]&lt;&gt;"",PaymentSchedule3[[#This Row],[Beginning
Balance]]*(InterestRate/PaymentsPerYear),"")</f>
        <v/>
      </c>
      <c r="J279" s="51" t="str">
        <f ca="1">IF(PaymentSchedule3[[#This Row],[Payment Number]]&lt;&gt;"",IF(PaymentSchedule3[[#This Row],[Scheduled Payment]]+PaymentSchedule3[[#This Row],[Extra
Payment]]&lt;=PaymentSchedule3[[#This Row],[Beginning
Balance]],PaymentSchedule3[[#This Row],[Beginning
Balance]]-PaymentSchedule3[[#This Row],[Principal]],0),"")</f>
        <v/>
      </c>
      <c r="K279" s="53" t="str">
        <f ca="1">IF(PaymentSchedule3[[#This Row],[Payment Number]]&lt;&gt;"",SUM(INDEX(PaymentSchedule3[Interest],1,1):PaymentSchedule3[[#This Row],[Interest]]),"")</f>
        <v/>
      </c>
    </row>
    <row r="280" spans="2:11" ht="18" customHeight="1">
      <c r="B280" s="49" t="str">
        <f ca="1">IF(LoanIsGood,IF(ROW()-ROW(PaymentSchedule3[[#Headers],[Payment Number]])&gt;ScheduledNumberOfPayments,"",ROW()-ROW(PaymentSchedule3[[#Headers],[Payment Number]])),"")</f>
        <v/>
      </c>
      <c r="C280" s="50" t="str">
        <f ca="1">IF(PaymentSchedule3[[#This Row],[Payment Number]]&lt;&gt;"",EOMONTH(LoanStartDate,ROW(PaymentSchedule3[[#This Row],[Payment Number]])-ROW(PaymentSchedule3[[#Headers],[Payment Number]])-2)+DAY(LoanStartDate),"")</f>
        <v/>
      </c>
      <c r="D280" s="51" t="str">
        <f ca="1">IF(PaymentSchedule3[[#This Row],[Payment Number]]&lt;&gt;"",IF(ROW()-ROW(PaymentSchedule3[[#Headers],[Beginning
Balance]])=1,LoanAmount,INDEX(PaymentSchedule3[Ending
Balance],ROW()-ROW(PaymentSchedule3[[#Headers],[Beginning
Balance]])-1)),"")</f>
        <v/>
      </c>
      <c r="E280" s="52" t="str">
        <f ca="1">IF(PaymentSchedule3[[#This Row],[Payment Number]]&lt;&gt;"",ScheduledPayment,"")</f>
        <v/>
      </c>
      <c r="F28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0" s="51" t="str">
        <f ca="1">IF(PaymentSchedule3[[#This Row],[Payment Number]]&lt;&gt;"",PaymentSchedule3[[#This Row],[Total
Payment]]-PaymentSchedule3[[#This Row],[Interest]],"")</f>
        <v/>
      </c>
      <c r="I280" s="53" t="str">
        <f ca="1">IF(PaymentSchedule3[[#This Row],[Payment Number]]&lt;&gt;"",PaymentSchedule3[[#This Row],[Beginning
Balance]]*(InterestRate/PaymentsPerYear),"")</f>
        <v/>
      </c>
      <c r="J280" s="51" t="str">
        <f ca="1">IF(PaymentSchedule3[[#This Row],[Payment Number]]&lt;&gt;"",IF(PaymentSchedule3[[#This Row],[Scheduled Payment]]+PaymentSchedule3[[#This Row],[Extra
Payment]]&lt;=PaymentSchedule3[[#This Row],[Beginning
Balance]],PaymentSchedule3[[#This Row],[Beginning
Balance]]-PaymentSchedule3[[#This Row],[Principal]],0),"")</f>
        <v/>
      </c>
      <c r="K280" s="53" t="str">
        <f ca="1">IF(PaymentSchedule3[[#This Row],[Payment Number]]&lt;&gt;"",SUM(INDEX(PaymentSchedule3[Interest],1,1):PaymentSchedule3[[#This Row],[Interest]]),"")</f>
        <v/>
      </c>
    </row>
    <row r="281" spans="2:11" ht="18" customHeight="1">
      <c r="B281" s="49" t="str">
        <f ca="1">IF(LoanIsGood,IF(ROW()-ROW(PaymentSchedule3[[#Headers],[Payment Number]])&gt;ScheduledNumberOfPayments,"",ROW()-ROW(PaymentSchedule3[[#Headers],[Payment Number]])),"")</f>
        <v/>
      </c>
      <c r="C281" s="50" t="str">
        <f ca="1">IF(PaymentSchedule3[[#This Row],[Payment Number]]&lt;&gt;"",EOMONTH(LoanStartDate,ROW(PaymentSchedule3[[#This Row],[Payment Number]])-ROW(PaymentSchedule3[[#Headers],[Payment Number]])-2)+DAY(LoanStartDate),"")</f>
        <v/>
      </c>
      <c r="D281" s="51" t="str">
        <f ca="1">IF(PaymentSchedule3[[#This Row],[Payment Number]]&lt;&gt;"",IF(ROW()-ROW(PaymentSchedule3[[#Headers],[Beginning
Balance]])=1,LoanAmount,INDEX(PaymentSchedule3[Ending
Balance],ROW()-ROW(PaymentSchedule3[[#Headers],[Beginning
Balance]])-1)),"")</f>
        <v/>
      </c>
      <c r="E281" s="52" t="str">
        <f ca="1">IF(PaymentSchedule3[[#This Row],[Payment Number]]&lt;&gt;"",ScheduledPayment,"")</f>
        <v/>
      </c>
      <c r="F28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1" s="51" t="str">
        <f ca="1">IF(PaymentSchedule3[[#This Row],[Payment Number]]&lt;&gt;"",PaymentSchedule3[[#This Row],[Total
Payment]]-PaymentSchedule3[[#This Row],[Interest]],"")</f>
        <v/>
      </c>
      <c r="I281" s="53" t="str">
        <f ca="1">IF(PaymentSchedule3[[#This Row],[Payment Number]]&lt;&gt;"",PaymentSchedule3[[#This Row],[Beginning
Balance]]*(InterestRate/PaymentsPerYear),"")</f>
        <v/>
      </c>
      <c r="J281" s="51" t="str">
        <f ca="1">IF(PaymentSchedule3[[#This Row],[Payment Number]]&lt;&gt;"",IF(PaymentSchedule3[[#This Row],[Scheduled Payment]]+PaymentSchedule3[[#This Row],[Extra
Payment]]&lt;=PaymentSchedule3[[#This Row],[Beginning
Balance]],PaymentSchedule3[[#This Row],[Beginning
Balance]]-PaymentSchedule3[[#This Row],[Principal]],0),"")</f>
        <v/>
      </c>
      <c r="K281" s="53" t="str">
        <f ca="1">IF(PaymentSchedule3[[#This Row],[Payment Number]]&lt;&gt;"",SUM(INDEX(PaymentSchedule3[Interest],1,1):PaymentSchedule3[[#This Row],[Interest]]),"")</f>
        <v/>
      </c>
    </row>
    <row r="282" spans="2:11" ht="18" customHeight="1">
      <c r="B282" s="49" t="str">
        <f ca="1">IF(LoanIsGood,IF(ROW()-ROW(PaymentSchedule3[[#Headers],[Payment Number]])&gt;ScheduledNumberOfPayments,"",ROW()-ROW(PaymentSchedule3[[#Headers],[Payment Number]])),"")</f>
        <v/>
      </c>
      <c r="C282" s="50" t="str">
        <f ca="1">IF(PaymentSchedule3[[#This Row],[Payment Number]]&lt;&gt;"",EOMONTH(LoanStartDate,ROW(PaymentSchedule3[[#This Row],[Payment Number]])-ROW(PaymentSchedule3[[#Headers],[Payment Number]])-2)+DAY(LoanStartDate),"")</f>
        <v/>
      </c>
      <c r="D282" s="51" t="str">
        <f ca="1">IF(PaymentSchedule3[[#This Row],[Payment Number]]&lt;&gt;"",IF(ROW()-ROW(PaymentSchedule3[[#Headers],[Beginning
Balance]])=1,LoanAmount,INDEX(PaymentSchedule3[Ending
Balance],ROW()-ROW(PaymentSchedule3[[#Headers],[Beginning
Balance]])-1)),"")</f>
        <v/>
      </c>
      <c r="E282" s="52" t="str">
        <f ca="1">IF(PaymentSchedule3[[#This Row],[Payment Number]]&lt;&gt;"",ScheduledPayment,"")</f>
        <v/>
      </c>
      <c r="F28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2" s="51" t="str">
        <f ca="1">IF(PaymentSchedule3[[#This Row],[Payment Number]]&lt;&gt;"",PaymentSchedule3[[#This Row],[Total
Payment]]-PaymentSchedule3[[#This Row],[Interest]],"")</f>
        <v/>
      </c>
      <c r="I282" s="53" t="str">
        <f ca="1">IF(PaymentSchedule3[[#This Row],[Payment Number]]&lt;&gt;"",PaymentSchedule3[[#This Row],[Beginning
Balance]]*(InterestRate/PaymentsPerYear),"")</f>
        <v/>
      </c>
      <c r="J282" s="51" t="str">
        <f ca="1">IF(PaymentSchedule3[[#This Row],[Payment Number]]&lt;&gt;"",IF(PaymentSchedule3[[#This Row],[Scheduled Payment]]+PaymentSchedule3[[#This Row],[Extra
Payment]]&lt;=PaymentSchedule3[[#This Row],[Beginning
Balance]],PaymentSchedule3[[#This Row],[Beginning
Balance]]-PaymentSchedule3[[#This Row],[Principal]],0),"")</f>
        <v/>
      </c>
      <c r="K282" s="53" t="str">
        <f ca="1">IF(PaymentSchedule3[[#This Row],[Payment Number]]&lt;&gt;"",SUM(INDEX(PaymentSchedule3[Interest],1,1):PaymentSchedule3[[#This Row],[Interest]]),"")</f>
        <v/>
      </c>
    </row>
    <row r="283" spans="2:11" ht="18" customHeight="1">
      <c r="B283" s="49" t="str">
        <f ca="1">IF(LoanIsGood,IF(ROW()-ROW(PaymentSchedule3[[#Headers],[Payment Number]])&gt;ScheduledNumberOfPayments,"",ROW()-ROW(PaymentSchedule3[[#Headers],[Payment Number]])),"")</f>
        <v/>
      </c>
      <c r="C283" s="50" t="str">
        <f ca="1">IF(PaymentSchedule3[[#This Row],[Payment Number]]&lt;&gt;"",EOMONTH(LoanStartDate,ROW(PaymentSchedule3[[#This Row],[Payment Number]])-ROW(PaymentSchedule3[[#Headers],[Payment Number]])-2)+DAY(LoanStartDate),"")</f>
        <v/>
      </c>
      <c r="D283" s="51" t="str">
        <f ca="1">IF(PaymentSchedule3[[#This Row],[Payment Number]]&lt;&gt;"",IF(ROW()-ROW(PaymentSchedule3[[#Headers],[Beginning
Balance]])=1,LoanAmount,INDEX(PaymentSchedule3[Ending
Balance],ROW()-ROW(PaymentSchedule3[[#Headers],[Beginning
Balance]])-1)),"")</f>
        <v/>
      </c>
      <c r="E283" s="52" t="str">
        <f ca="1">IF(PaymentSchedule3[[#This Row],[Payment Number]]&lt;&gt;"",ScheduledPayment,"")</f>
        <v/>
      </c>
      <c r="F28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3" s="51" t="str">
        <f ca="1">IF(PaymentSchedule3[[#This Row],[Payment Number]]&lt;&gt;"",PaymentSchedule3[[#This Row],[Total
Payment]]-PaymentSchedule3[[#This Row],[Interest]],"")</f>
        <v/>
      </c>
      <c r="I283" s="53" t="str">
        <f ca="1">IF(PaymentSchedule3[[#This Row],[Payment Number]]&lt;&gt;"",PaymentSchedule3[[#This Row],[Beginning
Balance]]*(InterestRate/PaymentsPerYear),"")</f>
        <v/>
      </c>
      <c r="J283" s="51" t="str">
        <f ca="1">IF(PaymentSchedule3[[#This Row],[Payment Number]]&lt;&gt;"",IF(PaymentSchedule3[[#This Row],[Scheduled Payment]]+PaymentSchedule3[[#This Row],[Extra
Payment]]&lt;=PaymentSchedule3[[#This Row],[Beginning
Balance]],PaymentSchedule3[[#This Row],[Beginning
Balance]]-PaymentSchedule3[[#This Row],[Principal]],0),"")</f>
        <v/>
      </c>
      <c r="K283" s="53" t="str">
        <f ca="1">IF(PaymentSchedule3[[#This Row],[Payment Number]]&lt;&gt;"",SUM(INDEX(PaymentSchedule3[Interest],1,1):PaymentSchedule3[[#This Row],[Interest]]),"")</f>
        <v/>
      </c>
    </row>
    <row r="284" spans="2:11" ht="18" customHeight="1">
      <c r="B284" s="49" t="str">
        <f ca="1">IF(LoanIsGood,IF(ROW()-ROW(PaymentSchedule3[[#Headers],[Payment Number]])&gt;ScheduledNumberOfPayments,"",ROW()-ROW(PaymentSchedule3[[#Headers],[Payment Number]])),"")</f>
        <v/>
      </c>
      <c r="C284" s="50" t="str">
        <f ca="1">IF(PaymentSchedule3[[#This Row],[Payment Number]]&lt;&gt;"",EOMONTH(LoanStartDate,ROW(PaymentSchedule3[[#This Row],[Payment Number]])-ROW(PaymentSchedule3[[#Headers],[Payment Number]])-2)+DAY(LoanStartDate),"")</f>
        <v/>
      </c>
      <c r="D284" s="51" t="str">
        <f ca="1">IF(PaymentSchedule3[[#This Row],[Payment Number]]&lt;&gt;"",IF(ROW()-ROW(PaymentSchedule3[[#Headers],[Beginning
Balance]])=1,LoanAmount,INDEX(PaymentSchedule3[Ending
Balance],ROW()-ROW(PaymentSchedule3[[#Headers],[Beginning
Balance]])-1)),"")</f>
        <v/>
      </c>
      <c r="E284" s="52" t="str">
        <f ca="1">IF(PaymentSchedule3[[#This Row],[Payment Number]]&lt;&gt;"",ScheduledPayment,"")</f>
        <v/>
      </c>
      <c r="F28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4" s="51" t="str">
        <f ca="1">IF(PaymentSchedule3[[#This Row],[Payment Number]]&lt;&gt;"",PaymentSchedule3[[#This Row],[Total
Payment]]-PaymentSchedule3[[#This Row],[Interest]],"")</f>
        <v/>
      </c>
      <c r="I284" s="53" t="str">
        <f ca="1">IF(PaymentSchedule3[[#This Row],[Payment Number]]&lt;&gt;"",PaymentSchedule3[[#This Row],[Beginning
Balance]]*(InterestRate/PaymentsPerYear),"")</f>
        <v/>
      </c>
      <c r="J284" s="51" t="str">
        <f ca="1">IF(PaymentSchedule3[[#This Row],[Payment Number]]&lt;&gt;"",IF(PaymentSchedule3[[#This Row],[Scheduled Payment]]+PaymentSchedule3[[#This Row],[Extra
Payment]]&lt;=PaymentSchedule3[[#This Row],[Beginning
Balance]],PaymentSchedule3[[#This Row],[Beginning
Balance]]-PaymentSchedule3[[#This Row],[Principal]],0),"")</f>
        <v/>
      </c>
      <c r="K284" s="53" t="str">
        <f ca="1">IF(PaymentSchedule3[[#This Row],[Payment Number]]&lt;&gt;"",SUM(INDEX(PaymentSchedule3[Interest],1,1):PaymentSchedule3[[#This Row],[Interest]]),"")</f>
        <v/>
      </c>
    </row>
    <row r="285" spans="2:11" ht="18" customHeight="1">
      <c r="B285" s="49" t="str">
        <f ca="1">IF(LoanIsGood,IF(ROW()-ROW(PaymentSchedule3[[#Headers],[Payment Number]])&gt;ScheduledNumberOfPayments,"",ROW()-ROW(PaymentSchedule3[[#Headers],[Payment Number]])),"")</f>
        <v/>
      </c>
      <c r="C285" s="50" t="str">
        <f ca="1">IF(PaymentSchedule3[[#This Row],[Payment Number]]&lt;&gt;"",EOMONTH(LoanStartDate,ROW(PaymentSchedule3[[#This Row],[Payment Number]])-ROW(PaymentSchedule3[[#Headers],[Payment Number]])-2)+DAY(LoanStartDate),"")</f>
        <v/>
      </c>
      <c r="D285" s="51" t="str">
        <f ca="1">IF(PaymentSchedule3[[#This Row],[Payment Number]]&lt;&gt;"",IF(ROW()-ROW(PaymentSchedule3[[#Headers],[Beginning
Balance]])=1,LoanAmount,INDEX(PaymentSchedule3[Ending
Balance],ROW()-ROW(PaymentSchedule3[[#Headers],[Beginning
Balance]])-1)),"")</f>
        <v/>
      </c>
      <c r="E285" s="52" t="str">
        <f ca="1">IF(PaymentSchedule3[[#This Row],[Payment Number]]&lt;&gt;"",ScheduledPayment,"")</f>
        <v/>
      </c>
      <c r="F28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5" s="51" t="str">
        <f ca="1">IF(PaymentSchedule3[[#This Row],[Payment Number]]&lt;&gt;"",PaymentSchedule3[[#This Row],[Total
Payment]]-PaymentSchedule3[[#This Row],[Interest]],"")</f>
        <v/>
      </c>
      <c r="I285" s="53" t="str">
        <f ca="1">IF(PaymentSchedule3[[#This Row],[Payment Number]]&lt;&gt;"",PaymentSchedule3[[#This Row],[Beginning
Balance]]*(InterestRate/PaymentsPerYear),"")</f>
        <v/>
      </c>
      <c r="J285" s="51" t="str">
        <f ca="1">IF(PaymentSchedule3[[#This Row],[Payment Number]]&lt;&gt;"",IF(PaymentSchedule3[[#This Row],[Scheduled Payment]]+PaymentSchedule3[[#This Row],[Extra
Payment]]&lt;=PaymentSchedule3[[#This Row],[Beginning
Balance]],PaymentSchedule3[[#This Row],[Beginning
Balance]]-PaymentSchedule3[[#This Row],[Principal]],0),"")</f>
        <v/>
      </c>
      <c r="K285" s="53" t="str">
        <f ca="1">IF(PaymentSchedule3[[#This Row],[Payment Number]]&lt;&gt;"",SUM(INDEX(PaymentSchedule3[Interest],1,1):PaymentSchedule3[[#This Row],[Interest]]),"")</f>
        <v/>
      </c>
    </row>
    <row r="286" spans="2:11" ht="18" customHeight="1">
      <c r="B286" s="49" t="str">
        <f ca="1">IF(LoanIsGood,IF(ROW()-ROW(PaymentSchedule3[[#Headers],[Payment Number]])&gt;ScheduledNumberOfPayments,"",ROW()-ROW(PaymentSchedule3[[#Headers],[Payment Number]])),"")</f>
        <v/>
      </c>
      <c r="C286" s="50" t="str">
        <f ca="1">IF(PaymentSchedule3[[#This Row],[Payment Number]]&lt;&gt;"",EOMONTH(LoanStartDate,ROW(PaymentSchedule3[[#This Row],[Payment Number]])-ROW(PaymentSchedule3[[#Headers],[Payment Number]])-2)+DAY(LoanStartDate),"")</f>
        <v/>
      </c>
      <c r="D286" s="51" t="str">
        <f ca="1">IF(PaymentSchedule3[[#This Row],[Payment Number]]&lt;&gt;"",IF(ROW()-ROW(PaymentSchedule3[[#Headers],[Beginning
Balance]])=1,LoanAmount,INDEX(PaymentSchedule3[Ending
Balance],ROW()-ROW(PaymentSchedule3[[#Headers],[Beginning
Balance]])-1)),"")</f>
        <v/>
      </c>
      <c r="E286" s="52" t="str">
        <f ca="1">IF(PaymentSchedule3[[#This Row],[Payment Number]]&lt;&gt;"",ScheduledPayment,"")</f>
        <v/>
      </c>
      <c r="F28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6" s="51" t="str">
        <f ca="1">IF(PaymentSchedule3[[#This Row],[Payment Number]]&lt;&gt;"",PaymentSchedule3[[#This Row],[Total
Payment]]-PaymentSchedule3[[#This Row],[Interest]],"")</f>
        <v/>
      </c>
      <c r="I286" s="53" t="str">
        <f ca="1">IF(PaymentSchedule3[[#This Row],[Payment Number]]&lt;&gt;"",PaymentSchedule3[[#This Row],[Beginning
Balance]]*(InterestRate/PaymentsPerYear),"")</f>
        <v/>
      </c>
      <c r="J286" s="51" t="str">
        <f ca="1">IF(PaymentSchedule3[[#This Row],[Payment Number]]&lt;&gt;"",IF(PaymentSchedule3[[#This Row],[Scheduled Payment]]+PaymentSchedule3[[#This Row],[Extra
Payment]]&lt;=PaymentSchedule3[[#This Row],[Beginning
Balance]],PaymentSchedule3[[#This Row],[Beginning
Balance]]-PaymentSchedule3[[#This Row],[Principal]],0),"")</f>
        <v/>
      </c>
      <c r="K286" s="53" t="str">
        <f ca="1">IF(PaymentSchedule3[[#This Row],[Payment Number]]&lt;&gt;"",SUM(INDEX(PaymentSchedule3[Interest],1,1):PaymentSchedule3[[#This Row],[Interest]]),"")</f>
        <v/>
      </c>
    </row>
    <row r="287" spans="2:11" ht="18" customHeight="1">
      <c r="B287" s="49" t="str">
        <f ca="1">IF(LoanIsGood,IF(ROW()-ROW(PaymentSchedule3[[#Headers],[Payment Number]])&gt;ScheduledNumberOfPayments,"",ROW()-ROW(PaymentSchedule3[[#Headers],[Payment Number]])),"")</f>
        <v/>
      </c>
      <c r="C287" s="50" t="str">
        <f ca="1">IF(PaymentSchedule3[[#This Row],[Payment Number]]&lt;&gt;"",EOMONTH(LoanStartDate,ROW(PaymentSchedule3[[#This Row],[Payment Number]])-ROW(PaymentSchedule3[[#Headers],[Payment Number]])-2)+DAY(LoanStartDate),"")</f>
        <v/>
      </c>
      <c r="D287" s="51" t="str">
        <f ca="1">IF(PaymentSchedule3[[#This Row],[Payment Number]]&lt;&gt;"",IF(ROW()-ROW(PaymentSchedule3[[#Headers],[Beginning
Balance]])=1,LoanAmount,INDEX(PaymentSchedule3[Ending
Balance],ROW()-ROW(PaymentSchedule3[[#Headers],[Beginning
Balance]])-1)),"")</f>
        <v/>
      </c>
      <c r="E287" s="52" t="str">
        <f ca="1">IF(PaymentSchedule3[[#This Row],[Payment Number]]&lt;&gt;"",ScheduledPayment,"")</f>
        <v/>
      </c>
      <c r="F28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7" s="51" t="str">
        <f ca="1">IF(PaymentSchedule3[[#This Row],[Payment Number]]&lt;&gt;"",PaymentSchedule3[[#This Row],[Total
Payment]]-PaymentSchedule3[[#This Row],[Interest]],"")</f>
        <v/>
      </c>
      <c r="I287" s="53" t="str">
        <f ca="1">IF(PaymentSchedule3[[#This Row],[Payment Number]]&lt;&gt;"",PaymentSchedule3[[#This Row],[Beginning
Balance]]*(InterestRate/PaymentsPerYear),"")</f>
        <v/>
      </c>
      <c r="J287" s="51" t="str">
        <f ca="1">IF(PaymentSchedule3[[#This Row],[Payment Number]]&lt;&gt;"",IF(PaymentSchedule3[[#This Row],[Scheduled Payment]]+PaymentSchedule3[[#This Row],[Extra
Payment]]&lt;=PaymentSchedule3[[#This Row],[Beginning
Balance]],PaymentSchedule3[[#This Row],[Beginning
Balance]]-PaymentSchedule3[[#This Row],[Principal]],0),"")</f>
        <v/>
      </c>
      <c r="K287" s="53" t="str">
        <f ca="1">IF(PaymentSchedule3[[#This Row],[Payment Number]]&lt;&gt;"",SUM(INDEX(PaymentSchedule3[Interest],1,1):PaymentSchedule3[[#This Row],[Interest]]),"")</f>
        <v/>
      </c>
    </row>
    <row r="288" spans="2:11" ht="18" customHeight="1">
      <c r="B288" s="49" t="str">
        <f ca="1">IF(LoanIsGood,IF(ROW()-ROW(PaymentSchedule3[[#Headers],[Payment Number]])&gt;ScheduledNumberOfPayments,"",ROW()-ROW(PaymentSchedule3[[#Headers],[Payment Number]])),"")</f>
        <v/>
      </c>
      <c r="C288" s="50" t="str">
        <f ca="1">IF(PaymentSchedule3[[#This Row],[Payment Number]]&lt;&gt;"",EOMONTH(LoanStartDate,ROW(PaymentSchedule3[[#This Row],[Payment Number]])-ROW(PaymentSchedule3[[#Headers],[Payment Number]])-2)+DAY(LoanStartDate),"")</f>
        <v/>
      </c>
      <c r="D288" s="51" t="str">
        <f ca="1">IF(PaymentSchedule3[[#This Row],[Payment Number]]&lt;&gt;"",IF(ROW()-ROW(PaymentSchedule3[[#Headers],[Beginning
Balance]])=1,LoanAmount,INDEX(PaymentSchedule3[Ending
Balance],ROW()-ROW(PaymentSchedule3[[#Headers],[Beginning
Balance]])-1)),"")</f>
        <v/>
      </c>
      <c r="E288" s="52" t="str">
        <f ca="1">IF(PaymentSchedule3[[#This Row],[Payment Number]]&lt;&gt;"",ScheduledPayment,"")</f>
        <v/>
      </c>
      <c r="F28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8" s="51" t="str">
        <f ca="1">IF(PaymentSchedule3[[#This Row],[Payment Number]]&lt;&gt;"",PaymentSchedule3[[#This Row],[Total
Payment]]-PaymentSchedule3[[#This Row],[Interest]],"")</f>
        <v/>
      </c>
      <c r="I288" s="53" t="str">
        <f ca="1">IF(PaymentSchedule3[[#This Row],[Payment Number]]&lt;&gt;"",PaymentSchedule3[[#This Row],[Beginning
Balance]]*(InterestRate/PaymentsPerYear),"")</f>
        <v/>
      </c>
      <c r="J288" s="51" t="str">
        <f ca="1">IF(PaymentSchedule3[[#This Row],[Payment Number]]&lt;&gt;"",IF(PaymentSchedule3[[#This Row],[Scheduled Payment]]+PaymentSchedule3[[#This Row],[Extra
Payment]]&lt;=PaymentSchedule3[[#This Row],[Beginning
Balance]],PaymentSchedule3[[#This Row],[Beginning
Balance]]-PaymentSchedule3[[#This Row],[Principal]],0),"")</f>
        <v/>
      </c>
      <c r="K288" s="53" t="str">
        <f ca="1">IF(PaymentSchedule3[[#This Row],[Payment Number]]&lt;&gt;"",SUM(INDEX(PaymentSchedule3[Interest],1,1):PaymentSchedule3[[#This Row],[Interest]]),"")</f>
        <v/>
      </c>
    </row>
    <row r="289" spans="2:11" ht="18" customHeight="1">
      <c r="B289" s="49" t="str">
        <f ca="1">IF(LoanIsGood,IF(ROW()-ROW(PaymentSchedule3[[#Headers],[Payment Number]])&gt;ScheduledNumberOfPayments,"",ROW()-ROW(PaymentSchedule3[[#Headers],[Payment Number]])),"")</f>
        <v/>
      </c>
      <c r="C289" s="50" t="str">
        <f ca="1">IF(PaymentSchedule3[[#This Row],[Payment Number]]&lt;&gt;"",EOMONTH(LoanStartDate,ROW(PaymentSchedule3[[#This Row],[Payment Number]])-ROW(PaymentSchedule3[[#Headers],[Payment Number]])-2)+DAY(LoanStartDate),"")</f>
        <v/>
      </c>
      <c r="D289" s="51" t="str">
        <f ca="1">IF(PaymentSchedule3[[#This Row],[Payment Number]]&lt;&gt;"",IF(ROW()-ROW(PaymentSchedule3[[#Headers],[Beginning
Balance]])=1,LoanAmount,INDEX(PaymentSchedule3[Ending
Balance],ROW()-ROW(PaymentSchedule3[[#Headers],[Beginning
Balance]])-1)),"")</f>
        <v/>
      </c>
      <c r="E289" s="52" t="str">
        <f ca="1">IF(PaymentSchedule3[[#This Row],[Payment Number]]&lt;&gt;"",ScheduledPayment,"")</f>
        <v/>
      </c>
      <c r="F28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9" s="51" t="str">
        <f ca="1">IF(PaymentSchedule3[[#This Row],[Payment Number]]&lt;&gt;"",PaymentSchedule3[[#This Row],[Total
Payment]]-PaymentSchedule3[[#This Row],[Interest]],"")</f>
        <v/>
      </c>
      <c r="I289" s="53" t="str">
        <f ca="1">IF(PaymentSchedule3[[#This Row],[Payment Number]]&lt;&gt;"",PaymentSchedule3[[#This Row],[Beginning
Balance]]*(InterestRate/PaymentsPerYear),"")</f>
        <v/>
      </c>
      <c r="J289" s="51" t="str">
        <f ca="1">IF(PaymentSchedule3[[#This Row],[Payment Number]]&lt;&gt;"",IF(PaymentSchedule3[[#This Row],[Scheduled Payment]]+PaymentSchedule3[[#This Row],[Extra
Payment]]&lt;=PaymentSchedule3[[#This Row],[Beginning
Balance]],PaymentSchedule3[[#This Row],[Beginning
Balance]]-PaymentSchedule3[[#This Row],[Principal]],0),"")</f>
        <v/>
      </c>
      <c r="K289" s="53" t="str">
        <f ca="1">IF(PaymentSchedule3[[#This Row],[Payment Number]]&lt;&gt;"",SUM(INDEX(PaymentSchedule3[Interest],1,1):PaymentSchedule3[[#This Row],[Interest]]),"")</f>
        <v/>
      </c>
    </row>
    <row r="290" spans="2:11" ht="18" customHeight="1">
      <c r="B290" s="49" t="str">
        <f ca="1">IF(LoanIsGood,IF(ROW()-ROW(PaymentSchedule3[[#Headers],[Payment Number]])&gt;ScheduledNumberOfPayments,"",ROW()-ROW(PaymentSchedule3[[#Headers],[Payment Number]])),"")</f>
        <v/>
      </c>
      <c r="C290" s="50" t="str">
        <f ca="1">IF(PaymentSchedule3[[#This Row],[Payment Number]]&lt;&gt;"",EOMONTH(LoanStartDate,ROW(PaymentSchedule3[[#This Row],[Payment Number]])-ROW(PaymentSchedule3[[#Headers],[Payment Number]])-2)+DAY(LoanStartDate),"")</f>
        <v/>
      </c>
      <c r="D290" s="51" t="str">
        <f ca="1">IF(PaymentSchedule3[[#This Row],[Payment Number]]&lt;&gt;"",IF(ROW()-ROW(PaymentSchedule3[[#Headers],[Beginning
Balance]])=1,LoanAmount,INDEX(PaymentSchedule3[Ending
Balance],ROW()-ROW(PaymentSchedule3[[#Headers],[Beginning
Balance]])-1)),"")</f>
        <v/>
      </c>
      <c r="E290" s="52" t="str">
        <f ca="1">IF(PaymentSchedule3[[#This Row],[Payment Number]]&lt;&gt;"",ScheduledPayment,"")</f>
        <v/>
      </c>
      <c r="F29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0" s="51" t="str">
        <f ca="1">IF(PaymentSchedule3[[#This Row],[Payment Number]]&lt;&gt;"",PaymentSchedule3[[#This Row],[Total
Payment]]-PaymentSchedule3[[#This Row],[Interest]],"")</f>
        <v/>
      </c>
      <c r="I290" s="53" t="str">
        <f ca="1">IF(PaymentSchedule3[[#This Row],[Payment Number]]&lt;&gt;"",PaymentSchedule3[[#This Row],[Beginning
Balance]]*(InterestRate/PaymentsPerYear),"")</f>
        <v/>
      </c>
      <c r="J290" s="51" t="str">
        <f ca="1">IF(PaymentSchedule3[[#This Row],[Payment Number]]&lt;&gt;"",IF(PaymentSchedule3[[#This Row],[Scheduled Payment]]+PaymentSchedule3[[#This Row],[Extra
Payment]]&lt;=PaymentSchedule3[[#This Row],[Beginning
Balance]],PaymentSchedule3[[#This Row],[Beginning
Balance]]-PaymentSchedule3[[#This Row],[Principal]],0),"")</f>
        <v/>
      </c>
      <c r="K290" s="53" t="str">
        <f ca="1">IF(PaymentSchedule3[[#This Row],[Payment Number]]&lt;&gt;"",SUM(INDEX(PaymentSchedule3[Interest],1,1):PaymentSchedule3[[#This Row],[Interest]]),"")</f>
        <v/>
      </c>
    </row>
    <row r="291" spans="2:11" ht="18" customHeight="1">
      <c r="B291" s="49" t="str">
        <f ca="1">IF(LoanIsGood,IF(ROW()-ROW(PaymentSchedule3[[#Headers],[Payment Number]])&gt;ScheduledNumberOfPayments,"",ROW()-ROW(PaymentSchedule3[[#Headers],[Payment Number]])),"")</f>
        <v/>
      </c>
      <c r="C291" s="50" t="str">
        <f ca="1">IF(PaymentSchedule3[[#This Row],[Payment Number]]&lt;&gt;"",EOMONTH(LoanStartDate,ROW(PaymentSchedule3[[#This Row],[Payment Number]])-ROW(PaymentSchedule3[[#Headers],[Payment Number]])-2)+DAY(LoanStartDate),"")</f>
        <v/>
      </c>
      <c r="D291" s="51" t="str">
        <f ca="1">IF(PaymentSchedule3[[#This Row],[Payment Number]]&lt;&gt;"",IF(ROW()-ROW(PaymentSchedule3[[#Headers],[Beginning
Balance]])=1,LoanAmount,INDEX(PaymentSchedule3[Ending
Balance],ROW()-ROW(PaymentSchedule3[[#Headers],[Beginning
Balance]])-1)),"")</f>
        <v/>
      </c>
      <c r="E291" s="52" t="str">
        <f ca="1">IF(PaymentSchedule3[[#This Row],[Payment Number]]&lt;&gt;"",ScheduledPayment,"")</f>
        <v/>
      </c>
      <c r="F29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1" s="51" t="str">
        <f ca="1">IF(PaymentSchedule3[[#This Row],[Payment Number]]&lt;&gt;"",PaymentSchedule3[[#This Row],[Total
Payment]]-PaymentSchedule3[[#This Row],[Interest]],"")</f>
        <v/>
      </c>
      <c r="I291" s="53" t="str">
        <f ca="1">IF(PaymentSchedule3[[#This Row],[Payment Number]]&lt;&gt;"",PaymentSchedule3[[#This Row],[Beginning
Balance]]*(InterestRate/PaymentsPerYear),"")</f>
        <v/>
      </c>
      <c r="J291" s="51" t="str">
        <f ca="1">IF(PaymentSchedule3[[#This Row],[Payment Number]]&lt;&gt;"",IF(PaymentSchedule3[[#This Row],[Scheduled Payment]]+PaymentSchedule3[[#This Row],[Extra
Payment]]&lt;=PaymentSchedule3[[#This Row],[Beginning
Balance]],PaymentSchedule3[[#This Row],[Beginning
Balance]]-PaymentSchedule3[[#This Row],[Principal]],0),"")</f>
        <v/>
      </c>
      <c r="K291" s="53" t="str">
        <f ca="1">IF(PaymentSchedule3[[#This Row],[Payment Number]]&lt;&gt;"",SUM(INDEX(PaymentSchedule3[Interest],1,1):PaymentSchedule3[[#This Row],[Interest]]),"")</f>
        <v/>
      </c>
    </row>
    <row r="292" spans="2:11" ht="18" customHeight="1">
      <c r="B292" s="49" t="str">
        <f ca="1">IF(LoanIsGood,IF(ROW()-ROW(PaymentSchedule3[[#Headers],[Payment Number]])&gt;ScheduledNumberOfPayments,"",ROW()-ROW(PaymentSchedule3[[#Headers],[Payment Number]])),"")</f>
        <v/>
      </c>
      <c r="C292" s="50" t="str">
        <f ca="1">IF(PaymentSchedule3[[#This Row],[Payment Number]]&lt;&gt;"",EOMONTH(LoanStartDate,ROW(PaymentSchedule3[[#This Row],[Payment Number]])-ROW(PaymentSchedule3[[#Headers],[Payment Number]])-2)+DAY(LoanStartDate),"")</f>
        <v/>
      </c>
      <c r="D292" s="51" t="str">
        <f ca="1">IF(PaymentSchedule3[[#This Row],[Payment Number]]&lt;&gt;"",IF(ROW()-ROW(PaymentSchedule3[[#Headers],[Beginning
Balance]])=1,LoanAmount,INDEX(PaymentSchedule3[Ending
Balance],ROW()-ROW(PaymentSchedule3[[#Headers],[Beginning
Balance]])-1)),"")</f>
        <v/>
      </c>
      <c r="E292" s="52" t="str">
        <f ca="1">IF(PaymentSchedule3[[#This Row],[Payment Number]]&lt;&gt;"",ScheduledPayment,"")</f>
        <v/>
      </c>
      <c r="F29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2" s="51" t="str">
        <f ca="1">IF(PaymentSchedule3[[#This Row],[Payment Number]]&lt;&gt;"",PaymentSchedule3[[#This Row],[Total
Payment]]-PaymentSchedule3[[#This Row],[Interest]],"")</f>
        <v/>
      </c>
      <c r="I292" s="53" t="str">
        <f ca="1">IF(PaymentSchedule3[[#This Row],[Payment Number]]&lt;&gt;"",PaymentSchedule3[[#This Row],[Beginning
Balance]]*(InterestRate/PaymentsPerYear),"")</f>
        <v/>
      </c>
      <c r="J292" s="51" t="str">
        <f ca="1">IF(PaymentSchedule3[[#This Row],[Payment Number]]&lt;&gt;"",IF(PaymentSchedule3[[#This Row],[Scheduled Payment]]+PaymentSchedule3[[#This Row],[Extra
Payment]]&lt;=PaymentSchedule3[[#This Row],[Beginning
Balance]],PaymentSchedule3[[#This Row],[Beginning
Balance]]-PaymentSchedule3[[#This Row],[Principal]],0),"")</f>
        <v/>
      </c>
      <c r="K292" s="53" t="str">
        <f ca="1">IF(PaymentSchedule3[[#This Row],[Payment Number]]&lt;&gt;"",SUM(INDEX(PaymentSchedule3[Interest],1,1):PaymentSchedule3[[#This Row],[Interest]]),"")</f>
        <v/>
      </c>
    </row>
    <row r="293" spans="2:11" ht="18" customHeight="1">
      <c r="B293" s="49" t="str">
        <f ca="1">IF(LoanIsGood,IF(ROW()-ROW(PaymentSchedule3[[#Headers],[Payment Number]])&gt;ScheduledNumberOfPayments,"",ROW()-ROW(PaymentSchedule3[[#Headers],[Payment Number]])),"")</f>
        <v/>
      </c>
      <c r="C293" s="50" t="str">
        <f ca="1">IF(PaymentSchedule3[[#This Row],[Payment Number]]&lt;&gt;"",EOMONTH(LoanStartDate,ROW(PaymentSchedule3[[#This Row],[Payment Number]])-ROW(PaymentSchedule3[[#Headers],[Payment Number]])-2)+DAY(LoanStartDate),"")</f>
        <v/>
      </c>
      <c r="D293" s="51" t="str">
        <f ca="1">IF(PaymentSchedule3[[#This Row],[Payment Number]]&lt;&gt;"",IF(ROW()-ROW(PaymentSchedule3[[#Headers],[Beginning
Balance]])=1,LoanAmount,INDEX(PaymentSchedule3[Ending
Balance],ROW()-ROW(PaymentSchedule3[[#Headers],[Beginning
Balance]])-1)),"")</f>
        <v/>
      </c>
      <c r="E293" s="52" t="str">
        <f ca="1">IF(PaymentSchedule3[[#This Row],[Payment Number]]&lt;&gt;"",ScheduledPayment,"")</f>
        <v/>
      </c>
      <c r="F29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3" s="51" t="str">
        <f ca="1">IF(PaymentSchedule3[[#This Row],[Payment Number]]&lt;&gt;"",PaymentSchedule3[[#This Row],[Total
Payment]]-PaymentSchedule3[[#This Row],[Interest]],"")</f>
        <v/>
      </c>
      <c r="I293" s="53" t="str">
        <f ca="1">IF(PaymentSchedule3[[#This Row],[Payment Number]]&lt;&gt;"",PaymentSchedule3[[#This Row],[Beginning
Balance]]*(InterestRate/PaymentsPerYear),"")</f>
        <v/>
      </c>
      <c r="J293" s="51" t="str">
        <f ca="1">IF(PaymentSchedule3[[#This Row],[Payment Number]]&lt;&gt;"",IF(PaymentSchedule3[[#This Row],[Scheduled Payment]]+PaymentSchedule3[[#This Row],[Extra
Payment]]&lt;=PaymentSchedule3[[#This Row],[Beginning
Balance]],PaymentSchedule3[[#This Row],[Beginning
Balance]]-PaymentSchedule3[[#This Row],[Principal]],0),"")</f>
        <v/>
      </c>
      <c r="K293" s="53" t="str">
        <f ca="1">IF(PaymentSchedule3[[#This Row],[Payment Number]]&lt;&gt;"",SUM(INDEX(PaymentSchedule3[Interest],1,1):PaymentSchedule3[[#This Row],[Interest]]),"")</f>
        <v/>
      </c>
    </row>
    <row r="294" spans="2:11" ht="18" customHeight="1">
      <c r="B294" s="49" t="str">
        <f ca="1">IF(LoanIsGood,IF(ROW()-ROW(PaymentSchedule3[[#Headers],[Payment Number]])&gt;ScheduledNumberOfPayments,"",ROW()-ROW(PaymentSchedule3[[#Headers],[Payment Number]])),"")</f>
        <v/>
      </c>
      <c r="C294" s="50" t="str">
        <f ca="1">IF(PaymentSchedule3[[#This Row],[Payment Number]]&lt;&gt;"",EOMONTH(LoanStartDate,ROW(PaymentSchedule3[[#This Row],[Payment Number]])-ROW(PaymentSchedule3[[#Headers],[Payment Number]])-2)+DAY(LoanStartDate),"")</f>
        <v/>
      </c>
      <c r="D294" s="51" t="str">
        <f ca="1">IF(PaymentSchedule3[[#This Row],[Payment Number]]&lt;&gt;"",IF(ROW()-ROW(PaymentSchedule3[[#Headers],[Beginning
Balance]])=1,LoanAmount,INDEX(PaymentSchedule3[Ending
Balance],ROW()-ROW(PaymentSchedule3[[#Headers],[Beginning
Balance]])-1)),"")</f>
        <v/>
      </c>
      <c r="E294" s="52" t="str">
        <f ca="1">IF(PaymentSchedule3[[#This Row],[Payment Number]]&lt;&gt;"",ScheduledPayment,"")</f>
        <v/>
      </c>
      <c r="F29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4" s="51" t="str">
        <f ca="1">IF(PaymentSchedule3[[#This Row],[Payment Number]]&lt;&gt;"",PaymentSchedule3[[#This Row],[Total
Payment]]-PaymentSchedule3[[#This Row],[Interest]],"")</f>
        <v/>
      </c>
      <c r="I294" s="53" t="str">
        <f ca="1">IF(PaymentSchedule3[[#This Row],[Payment Number]]&lt;&gt;"",PaymentSchedule3[[#This Row],[Beginning
Balance]]*(InterestRate/PaymentsPerYear),"")</f>
        <v/>
      </c>
      <c r="J294" s="51" t="str">
        <f ca="1">IF(PaymentSchedule3[[#This Row],[Payment Number]]&lt;&gt;"",IF(PaymentSchedule3[[#This Row],[Scheduled Payment]]+PaymentSchedule3[[#This Row],[Extra
Payment]]&lt;=PaymentSchedule3[[#This Row],[Beginning
Balance]],PaymentSchedule3[[#This Row],[Beginning
Balance]]-PaymentSchedule3[[#This Row],[Principal]],0),"")</f>
        <v/>
      </c>
      <c r="K294" s="53" t="str">
        <f ca="1">IF(PaymentSchedule3[[#This Row],[Payment Number]]&lt;&gt;"",SUM(INDEX(PaymentSchedule3[Interest],1,1):PaymentSchedule3[[#This Row],[Interest]]),"")</f>
        <v/>
      </c>
    </row>
    <row r="295" spans="2:11" ht="18" customHeight="1">
      <c r="B295" s="49" t="str">
        <f ca="1">IF(LoanIsGood,IF(ROW()-ROW(PaymentSchedule3[[#Headers],[Payment Number]])&gt;ScheduledNumberOfPayments,"",ROW()-ROW(PaymentSchedule3[[#Headers],[Payment Number]])),"")</f>
        <v/>
      </c>
      <c r="C295" s="50" t="str">
        <f ca="1">IF(PaymentSchedule3[[#This Row],[Payment Number]]&lt;&gt;"",EOMONTH(LoanStartDate,ROW(PaymentSchedule3[[#This Row],[Payment Number]])-ROW(PaymentSchedule3[[#Headers],[Payment Number]])-2)+DAY(LoanStartDate),"")</f>
        <v/>
      </c>
      <c r="D295" s="51" t="str">
        <f ca="1">IF(PaymentSchedule3[[#This Row],[Payment Number]]&lt;&gt;"",IF(ROW()-ROW(PaymentSchedule3[[#Headers],[Beginning
Balance]])=1,LoanAmount,INDEX(PaymentSchedule3[Ending
Balance],ROW()-ROW(PaymentSchedule3[[#Headers],[Beginning
Balance]])-1)),"")</f>
        <v/>
      </c>
      <c r="E295" s="52" t="str">
        <f ca="1">IF(PaymentSchedule3[[#This Row],[Payment Number]]&lt;&gt;"",ScheduledPayment,"")</f>
        <v/>
      </c>
      <c r="F29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5" s="51" t="str">
        <f ca="1">IF(PaymentSchedule3[[#This Row],[Payment Number]]&lt;&gt;"",PaymentSchedule3[[#This Row],[Total
Payment]]-PaymentSchedule3[[#This Row],[Interest]],"")</f>
        <v/>
      </c>
      <c r="I295" s="53" t="str">
        <f ca="1">IF(PaymentSchedule3[[#This Row],[Payment Number]]&lt;&gt;"",PaymentSchedule3[[#This Row],[Beginning
Balance]]*(InterestRate/PaymentsPerYear),"")</f>
        <v/>
      </c>
      <c r="J295" s="51" t="str">
        <f ca="1">IF(PaymentSchedule3[[#This Row],[Payment Number]]&lt;&gt;"",IF(PaymentSchedule3[[#This Row],[Scheduled Payment]]+PaymentSchedule3[[#This Row],[Extra
Payment]]&lt;=PaymentSchedule3[[#This Row],[Beginning
Balance]],PaymentSchedule3[[#This Row],[Beginning
Balance]]-PaymentSchedule3[[#This Row],[Principal]],0),"")</f>
        <v/>
      </c>
      <c r="K295" s="53" t="str">
        <f ca="1">IF(PaymentSchedule3[[#This Row],[Payment Number]]&lt;&gt;"",SUM(INDEX(PaymentSchedule3[Interest],1,1):PaymentSchedule3[[#This Row],[Interest]]),"")</f>
        <v/>
      </c>
    </row>
    <row r="296" spans="2:11" ht="18" customHeight="1">
      <c r="B296" s="49" t="str">
        <f ca="1">IF(LoanIsGood,IF(ROW()-ROW(PaymentSchedule3[[#Headers],[Payment Number]])&gt;ScheduledNumberOfPayments,"",ROW()-ROW(PaymentSchedule3[[#Headers],[Payment Number]])),"")</f>
        <v/>
      </c>
      <c r="C296" s="50" t="str">
        <f ca="1">IF(PaymentSchedule3[[#This Row],[Payment Number]]&lt;&gt;"",EOMONTH(LoanStartDate,ROW(PaymentSchedule3[[#This Row],[Payment Number]])-ROW(PaymentSchedule3[[#Headers],[Payment Number]])-2)+DAY(LoanStartDate),"")</f>
        <v/>
      </c>
      <c r="D296" s="51" t="str">
        <f ca="1">IF(PaymentSchedule3[[#This Row],[Payment Number]]&lt;&gt;"",IF(ROW()-ROW(PaymentSchedule3[[#Headers],[Beginning
Balance]])=1,LoanAmount,INDEX(PaymentSchedule3[Ending
Balance],ROW()-ROW(PaymentSchedule3[[#Headers],[Beginning
Balance]])-1)),"")</f>
        <v/>
      </c>
      <c r="E296" s="52" t="str">
        <f ca="1">IF(PaymentSchedule3[[#This Row],[Payment Number]]&lt;&gt;"",ScheduledPayment,"")</f>
        <v/>
      </c>
      <c r="F29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6" s="51" t="str">
        <f ca="1">IF(PaymentSchedule3[[#This Row],[Payment Number]]&lt;&gt;"",PaymentSchedule3[[#This Row],[Total
Payment]]-PaymentSchedule3[[#This Row],[Interest]],"")</f>
        <v/>
      </c>
      <c r="I296" s="53" t="str">
        <f ca="1">IF(PaymentSchedule3[[#This Row],[Payment Number]]&lt;&gt;"",PaymentSchedule3[[#This Row],[Beginning
Balance]]*(InterestRate/PaymentsPerYear),"")</f>
        <v/>
      </c>
      <c r="J296" s="51" t="str">
        <f ca="1">IF(PaymentSchedule3[[#This Row],[Payment Number]]&lt;&gt;"",IF(PaymentSchedule3[[#This Row],[Scheduled Payment]]+PaymentSchedule3[[#This Row],[Extra
Payment]]&lt;=PaymentSchedule3[[#This Row],[Beginning
Balance]],PaymentSchedule3[[#This Row],[Beginning
Balance]]-PaymentSchedule3[[#This Row],[Principal]],0),"")</f>
        <v/>
      </c>
      <c r="K296" s="53" t="str">
        <f ca="1">IF(PaymentSchedule3[[#This Row],[Payment Number]]&lt;&gt;"",SUM(INDEX(PaymentSchedule3[Interest],1,1):PaymentSchedule3[[#This Row],[Interest]]),"")</f>
        <v/>
      </c>
    </row>
    <row r="297" spans="2:11" ht="18" customHeight="1">
      <c r="B297" s="49" t="str">
        <f ca="1">IF(LoanIsGood,IF(ROW()-ROW(PaymentSchedule3[[#Headers],[Payment Number]])&gt;ScheduledNumberOfPayments,"",ROW()-ROW(PaymentSchedule3[[#Headers],[Payment Number]])),"")</f>
        <v/>
      </c>
      <c r="C297" s="50" t="str">
        <f ca="1">IF(PaymentSchedule3[[#This Row],[Payment Number]]&lt;&gt;"",EOMONTH(LoanStartDate,ROW(PaymentSchedule3[[#This Row],[Payment Number]])-ROW(PaymentSchedule3[[#Headers],[Payment Number]])-2)+DAY(LoanStartDate),"")</f>
        <v/>
      </c>
      <c r="D297" s="51" t="str">
        <f ca="1">IF(PaymentSchedule3[[#This Row],[Payment Number]]&lt;&gt;"",IF(ROW()-ROW(PaymentSchedule3[[#Headers],[Beginning
Balance]])=1,LoanAmount,INDEX(PaymentSchedule3[Ending
Balance],ROW()-ROW(PaymentSchedule3[[#Headers],[Beginning
Balance]])-1)),"")</f>
        <v/>
      </c>
      <c r="E297" s="52" t="str">
        <f ca="1">IF(PaymentSchedule3[[#This Row],[Payment Number]]&lt;&gt;"",ScheduledPayment,"")</f>
        <v/>
      </c>
      <c r="F29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7" s="51" t="str">
        <f ca="1">IF(PaymentSchedule3[[#This Row],[Payment Number]]&lt;&gt;"",PaymentSchedule3[[#This Row],[Total
Payment]]-PaymentSchedule3[[#This Row],[Interest]],"")</f>
        <v/>
      </c>
      <c r="I297" s="53" t="str">
        <f ca="1">IF(PaymentSchedule3[[#This Row],[Payment Number]]&lt;&gt;"",PaymentSchedule3[[#This Row],[Beginning
Balance]]*(InterestRate/PaymentsPerYear),"")</f>
        <v/>
      </c>
      <c r="J297" s="51" t="str">
        <f ca="1">IF(PaymentSchedule3[[#This Row],[Payment Number]]&lt;&gt;"",IF(PaymentSchedule3[[#This Row],[Scheduled Payment]]+PaymentSchedule3[[#This Row],[Extra
Payment]]&lt;=PaymentSchedule3[[#This Row],[Beginning
Balance]],PaymentSchedule3[[#This Row],[Beginning
Balance]]-PaymentSchedule3[[#This Row],[Principal]],0),"")</f>
        <v/>
      </c>
      <c r="K297" s="53" t="str">
        <f ca="1">IF(PaymentSchedule3[[#This Row],[Payment Number]]&lt;&gt;"",SUM(INDEX(PaymentSchedule3[Interest],1,1):PaymentSchedule3[[#This Row],[Interest]]),"")</f>
        <v/>
      </c>
    </row>
    <row r="298" spans="2:11" ht="18" customHeight="1">
      <c r="B298" s="49" t="str">
        <f ca="1">IF(LoanIsGood,IF(ROW()-ROW(PaymentSchedule3[[#Headers],[Payment Number]])&gt;ScheduledNumberOfPayments,"",ROW()-ROW(PaymentSchedule3[[#Headers],[Payment Number]])),"")</f>
        <v/>
      </c>
      <c r="C298" s="50" t="str">
        <f ca="1">IF(PaymentSchedule3[[#This Row],[Payment Number]]&lt;&gt;"",EOMONTH(LoanStartDate,ROW(PaymentSchedule3[[#This Row],[Payment Number]])-ROW(PaymentSchedule3[[#Headers],[Payment Number]])-2)+DAY(LoanStartDate),"")</f>
        <v/>
      </c>
      <c r="D298" s="51" t="str">
        <f ca="1">IF(PaymentSchedule3[[#This Row],[Payment Number]]&lt;&gt;"",IF(ROW()-ROW(PaymentSchedule3[[#Headers],[Beginning
Balance]])=1,LoanAmount,INDEX(PaymentSchedule3[Ending
Balance],ROW()-ROW(PaymentSchedule3[[#Headers],[Beginning
Balance]])-1)),"")</f>
        <v/>
      </c>
      <c r="E298" s="52" t="str">
        <f ca="1">IF(PaymentSchedule3[[#This Row],[Payment Number]]&lt;&gt;"",ScheduledPayment,"")</f>
        <v/>
      </c>
      <c r="F29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8" s="51" t="str">
        <f ca="1">IF(PaymentSchedule3[[#This Row],[Payment Number]]&lt;&gt;"",PaymentSchedule3[[#This Row],[Total
Payment]]-PaymentSchedule3[[#This Row],[Interest]],"")</f>
        <v/>
      </c>
      <c r="I298" s="53" t="str">
        <f ca="1">IF(PaymentSchedule3[[#This Row],[Payment Number]]&lt;&gt;"",PaymentSchedule3[[#This Row],[Beginning
Balance]]*(InterestRate/PaymentsPerYear),"")</f>
        <v/>
      </c>
      <c r="J298" s="51" t="str">
        <f ca="1">IF(PaymentSchedule3[[#This Row],[Payment Number]]&lt;&gt;"",IF(PaymentSchedule3[[#This Row],[Scheduled Payment]]+PaymentSchedule3[[#This Row],[Extra
Payment]]&lt;=PaymentSchedule3[[#This Row],[Beginning
Balance]],PaymentSchedule3[[#This Row],[Beginning
Balance]]-PaymentSchedule3[[#This Row],[Principal]],0),"")</f>
        <v/>
      </c>
      <c r="K298" s="53" t="str">
        <f ca="1">IF(PaymentSchedule3[[#This Row],[Payment Number]]&lt;&gt;"",SUM(INDEX(PaymentSchedule3[Interest],1,1):PaymentSchedule3[[#This Row],[Interest]]),"")</f>
        <v/>
      </c>
    </row>
    <row r="299" spans="2:11" ht="18" customHeight="1">
      <c r="B299" s="49" t="str">
        <f ca="1">IF(LoanIsGood,IF(ROW()-ROW(PaymentSchedule3[[#Headers],[Payment Number]])&gt;ScheduledNumberOfPayments,"",ROW()-ROW(PaymentSchedule3[[#Headers],[Payment Number]])),"")</f>
        <v/>
      </c>
      <c r="C299" s="50" t="str">
        <f ca="1">IF(PaymentSchedule3[[#This Row],[Payment Number]]&lt;&gt;"",EOMONTH(LoanStartDate,ROW(PaymentSchedule3[[#This Row],[Payment Number]])-ROW(PaymentSchedule3[[#Headers],[Payment Number]])-2)+DAY(LoanStartDate),"")</f>
        <v/>
      </c>
      <c r="D299" s="51" t="str">
        <f ca="1">IF(PaymentSchedule3[[#This Row],[Payment Number]]&lt;&gt;"",IF(ROW()-ROW(PaymentSchedule3[[#Headers],[Beginning
Balance]])=1,LoanAmount,INDEX(PaymentSchedule3[Ending
Balance],ROW()-ROW(PaymentSchedule3[[#Headers],[Beginning
Balance]])-1)),"")</f>
        <v/>
      </c>
      <c r="E299" s="52" t="str">
        <f ca="1">IF(PaymentSchedule3[[#This Row],[Payment Number]]&lt;&gt;"",ScheduledPayment,"")</f>
        <v/>
      </c>
      <c r="F29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9" s="51" t="str">
        <f ca="1">IF(PaymentSchedule3[[#This Row],[Payment Number]]&lt;&gt;"",PaymentSchedule3[[#This Row],[Total
Payment]]-PaymentSchedule3[[#This Row],[Interest]],"")</f>
        <v/>
      </c>
      <c r="I299" s="53" t="str">
        <f ca="1">IF(PaymentSchedule3[[#This Row],[Payment Number]]&lt;&gt;"",PaymentSchedule3[[#This Row],[Beginning
Balance]]*(InterestRate/PaymentsPerYear),"")</f>
        <v/>
      </c>
      <c r="J299" s="51" t="str">
        <f ca="1">IF(PaymentSchedule3[[#This Row],[Payment Number]]&lt;&gt;"",IF(PaymentSchedule3[[#This Row],[Scheduled Payment]]+PaymentSchedule3[[#This Row],[Extra
Payment]]&lt;=PaymentSchedule3[[#This Row],[Beginning
Balance]],PaymentSchedule3[[#This Row],[Beginning
Balance]]-PaymentSchedule3[[#This Row],[Principal]],0),"")</f>
        <v/>
      </c>
      <c r="K299" s="53" t="str">
        <f ca="1">IF(PaymentSchedule3[[#This Row],[Payment Number]]&lt;&gt;"",SUM(INDEX(PaymentSchedule3[Interest],1,1):PaymentSchedule3[[#This Row],[Interest]]),"")</f>
        <v/>
      </c>
    </row>
    <row r="300" spans="2:11" ht="18" customHeight="1">
      <c r="B300" s="49" t="str">
        <f ca="1">IF(LoanIsGood,IF(ROW()-ROW(PaymentSchedule3[[#Headers],[Payment Number]])&gt;ScheduledNumberOfPayments,"",ROW()-ROW(PaymentSchedule3[[#Headers],[Payment Number]])),"")</f>
        <v/>
      </c>
      <c r="C300" s="50" t="str">
        <f ca="1">IF(PaymentSchedule3[[#This Row],[Payment Number]]&lt;&gt;"",EOMONTH(LoanStartDate,ROW(PaymentSchedule3[[#This Row],[Payment Number]])-ROW(PaymentSchedule3[[#Headers],[Payment Number]])-2)+DAY(LoanStartDate),"")</f>
        <v/>
      </c>
      <c r="D300" s="51" t="str">
        <f ca="1">IF(PaymentSchedule3[[#This Row],[Payment Number]]&lt;&gt;"",IF(ROW()-ROW(PaymentSchedule3[[#Headers],[Beginning
Balance]])=1,LoanAmount,INDEX(PaymentSchedule3[Ending
Balance],ROW()-ROW(PaymentSchedule3[[#Headers],[Beginning
Balance]])-1)),"")</f>
        <v/>
      </c>
      <c r="E300" s="52" t="str">
        <f ca="1">IF(PaymentSchedule3[[#This Row],[Payment Number]]&lt;&gt;"",ScheduledPayment,"")</f>
        <v/>
      </c>
      <c r="F30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0" s="51" t="str">
        <f ca="1">IF(PaymentSchedule3[[#This Row],[Payment Number]]&lt;&gt;"",PaymentSchedule3[[#This Row],[Total
Payment]]-PaymentSchedule3[[#This Row],[Interest]],"")</f>
        <v/>
      </c>
      <c r="I300" s="53" t="str">
        <f ca="1">IF(PaymentSchedule3[[#This Row],[Payment Number]]&lt;&gt;"",PaymentSchedule3[[#This Row],[Beginning
Balance]]*(InterestRate/PaymentsPerYear),"")</f>
        <v/>
      </c>
      <c r="J300" s="51" t="str">
        <f ca="1">IF(PaymentSchedule3[[#This Row],[Payment Number]]&lt;&gt;"",IF(PaymentSchedule3[[#This Row],[Scheduled Payment]]+PaymentSchedule3[[#This Row],[Extra
Payment]]&lt;=PaymentSchedule3[[#This Row],[Beginning
Balance]],PaymentSchedule3[[#This Row],[Beginning
Balance]]-PaymentSchedule3[[#This Row],[Principal]],0),"")</f>
        <v/>
      </c>
      <c r="K300" s="53" t="str">
        <f ca="1">IF(PaymentSchedule3[[#This Row],[Payment Number]]&lt;&gt;"",SUM(INDEX(PaymentSchedule3[Interest],1,1):PaymentSchedule3[[#This Row],[Interest]]),"")</f>
        <v/>
      </c>
    </row>
    <row r="301" spans="2:11" ht="18" customHeight="1">
      <c r="B301" s="49" t="str">
        <f ca="1">IF(LoanIsGood,IF(ROW()-ROW(PaymentSchedule3[[#Headers],[Payment Number]])&gt;ScheduledNumberOfPayments,"",ROW()-ROW(PaymentSchedule3[[#Headers],[Payment Number]])),"")</f>
        <v/>
      </c>
      <c r="C301" s="50" t="str">
        <f ca="1">IF(PaymentSchedule3[[#This Row],[Payment Number]]&lt;&gt;"",EOMONTH(LoanStartDate,ROW(PaymentSchedule3[[#This Row],[Payment Number]])-ROW(PaymentSchedule3[[#Headers],[Payment Number]])-2)+DAY(LoanStartDate),"")</f>
        <v/>
      </c>
      <c r="D301" s="51" t="str">
        <f ca="1">IF(PaymentSchedule3[[#This Row],[Payment Number]]&lt;&gt;"",IF(ROW()-ROW(PaymentSchedule3[[#Headers],[Beginning
Balance]])=1,LoanAmount,INDEX(PaymentSchedule3[Ending
Balance],ROW()-ROW(PaymentSchedule3[[#Headers],[Beginning
Balance]])-1)),"")</f>
        <v/>
      </c>
      <c r="E301" s="52" t="str">
        <f ca="1">IF(PaymentSchedule3[[#This Row],[Payment Number]]&lt;&gt;"",ScheduledPayment,"")</f>
        <v/>
      </c>
      <c r="F30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1" s="51" t="str">
        <f ca="1">IF(PaymentSchedule3[[#This Row],[Payment Number]]&lt;&gt;"",PaymentSchedule3[[#This Row],[Total
Payment]]-PaymentSchedule3[[#This Row],[Interest]],"")</f>
        <v/>
      </c>
      <c r="I301" s="53" t="str">
        <f ca="1">IF(PaymentSchedule3[[#This Row],[Payment Number]]&lt;&gt;"",PaymentSchedule3[[#This Row],[Beginning
Balance]]*(InterestRate/PaymentsPerYear),"")</f>
        <v/>
      </c>
      <c r="J301" s="51" t="str">
        <f ca="1">IF(PaymentSchedule3[[#This Row],[Payment Number]]&lt;&gt;"",IF(PaymentSchedule3[[#This Row],[Scheduled Payment]]+PaymentSchedule3[[#This Row],[Extra
Payment]]&lt;=PaymentSchedule3[[#This Row],[Beginning
Balance]],PaymentSchedule3[[#This Row],[Beginning
Balance]]-PaymentSchedule3[[#This Row],[Principal]],0),"")</f>
        <v/>
      </c>
      <c r="K301" s="53" t="str">
        <f ca="1">IF(PaymentSchedule3[[#This Row],[Payment Number]]&lt;&gt;"",SUM(INDEX(PaymentSchedule3[Interest],1,1):PaymentSchedule3[[#This Row],[Interest]]),"")</f>
        <v/>
      </c>
    </row>
    <row r="302" spans="2:11" ht="18" customHeight="1">
      <c r="B302" s="49" t="str">
        <f ca="1">IF(LoanIsGood,IF(ROW()-ROW(PaymentSchedule3[[#Headers],[Payment Number]])&gt;ScheduledNumberOfPayments,"",ROW()-ROW(PaymentSchedule3[[#Headers],[Payment Number]])),"")</f>
        <v/>
      </c>
      <c r="C302" s="50" t="str">
        <f ca="1">IF(PaymentSchedule3[[#This Row],[Payment Number]]&lt;&gt;"",EOMONTH(LoanStartDate,ROW(PaymentSchedule3[[#This Row],[Payment Number]])-ROW(PaymentSchedule3[[#Headers],[Payment Number]])-2)+DAY(LoanStartDate),"")</f>
        <v/>
      </c>
      <c r="D302" s="51" t="str">
        <f ca="1">IF(PaymentSchedule3[[#This Row],[Payment Number]]&lt;&gt;"",IF(ROW()-ROW(PaymentSchedule3[[#Headers],[Beginning
Balance]])=1,LoanAmount,INDEX(PaymentSchedule3[Ending
Balance],ROW()-ROW(PaymentSchedule3[[#Headers],[Beginning
Balance]])-1)),"")</f>
        <v/>
      </c>
      <c r="E302" s="52" t="str">
        <f ca="1">IF(PaymentSchedule3[[#This Row],[Payment Number]]&lt;&gt;"",ScheduledPayment,"")</f>
        <v/>
      </c>
      <c r="F30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2" s="51" t="str">
        <f ca="1">IF(PaymentSchedule3[[#This Row],[Payment Number]]&lt;&gt;"",PaymentSchedule3[[#This Row],[Total
Payment]]-PaymentSchedule3[[#This Row],[Interest]],"")</f>
        <v/>
      </c>
      <c r="I302" s="53" t="str">
        <f ca="1">IF(PaymentSchedule3[[#This Row],[Payment Number]]&lt;&gt;"",PaymentSchedule3[[#This Row],[Beginning
Balance]]*(InterestRate/PaymentsPerYear),"")</f>
        <v/>
      </c>
      <c r="J302" s="51" t="str">
        <f ca="1">IF(PaymentSchedule3[[#This Row],[Payment Number]]&lt;&gt;"",IF(PaymentSchedule3[[#This Row],[Scheduled Payment]]+PaymentSchedule3[[#This Row],[Extra
Payment]]&lt;=PaymentSchedule3[[#This Row],[Beginning
Balance]],PaymentSchedule3[[#This Row],[Beginning
Balance]]-PaymentSchedule3[[#This Row],[Principal]],0),"")</f>
        <v/>
      </c>
      <c r="K302" s="53" t="str">
        <f ca="1">IF(PaymentSchedule3[[#This Row],[Payment Number]]&lt;&gt;"",SUM(INDEX(PaymentSchedule3[Interest],1,1):PaymentSchedule3[[#This Row],[Interest]]),"")</f>
        <v/>
      </c>
    </row>
    <row r="303" spans="2:11" ht="18" customHeight="1">
      <c r="B303" s="49" t="str">
        <f ca="1">IF(LoanIsGood,IF(ROW()-ROW(PaymentSchedule3[[#Headers],[Payment Number]])&gt;ScheduledNumberOfPayments,"",ROW()-ROW(PaymentSchedule3[[#Headers],[Payment Number]])),"")</f>
        <v/>
      </c>
      <c r="C303" s="50" t="str">
        <f ca="1">IF(PaymentSchedule3[[#This Row],[Payment Number]]&lt;&gt;"",EOMONTH(LoanStartDate,ROW(PaymentSchedule3[[#This Row],[Payment Number]])-ROW(PaymentSchedule3[[#Headers],[Payment Number]])-2)+DAY(LoanStartDate),"")</f>
        <v/>
      </c>
      <c r="D303" s="51" t="str">
        <f ca="1">IF(PaymentSchedule3[[#This Row],[Payment Number]]&lt;&gt;"",IF(ROW()-ROW(PaymentSchedule3[[#Headers],[Beginning
Balance]])=1,LoanAmount,INDEX(PaymentSchedule3[Ending
Balance],ROW()-ROW(PaymentSchedule3[[#Headers],[Beginning
Balance]])-1)),"")</f>
        <v/>
      </c>
      <c r="E303" s="52" t="str">
        <f ca="1">IF(PaymentSchedule3[[#This Row],[Payment Number]]&lt;&gt;"",ScheduledPayment,"")</f>
        <v/>
      </c>
      <c r="F30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3" s="51" t="str">
        <f ca="1">IF(PaymentSchedule3[[#This Row],[Payment Number]]&lt;&gt;"",PaymentSchedule3[[#This Row],[Total
Payment]]-PaymentSchedule3[[#This Row],[Interest]],"")</f>
        <v/>
      </c>
      <c r="I303" s="53" t="str">
        <f ca="1">IF(PaymentSchedule3[[#This Row],[Payment Number]]&lt;&gt;"",PaymentSchedule3[[#This Row],[Beginning
Balance]]*(InterestRate/PaymentsPerYear),"")</f>
        <v/>
      </c>
      <c r="J303" s="51" t="str">
        <f ca="1">IF(PaymentSchedule3[[#This Row],[Payment Number]]&lt;&gt;"",IF(PaymentSchedule3[[#This Row],[Scheduled Payment]]+PaymentSchedule3[[#This Row],[Extra
Payment]]&lt;=PaymentSchedule3[[#This Row],[Beginning
Balance]],PaymentSchedule3[[#This Row],[Beginning
Balance]]-PaymentSchedule3[[#This Row],[Principal]],0),"")</f>
        <v/>
      </c>
      <c r="K303" s="53" t="str">
        <f ca="1">IF(PaymentSchedule3[[#This Row],[Payment Number]]&lt;&gt;"",SUM(INDEX(PaymentSchedule3[Interest],1,1):PaymentSchedule3[[#This Row],[Interest]]),"")</f>
        <v/>
      </c>
    </row>
    <row r="304" spans="2:11" ht="18" customHeight="1">
      <c r="B304" s="49" t="str">
        <f ca="1">IF(LoanIsGood,IF(ROW()-ROW(PaymentSchedule3[[#Headers],[Payment Number]])&gt;ScheduledNumberOfPayments,"",ROW()-ROW(PaymentSchedule3[[#Headers],[Payment Number]])),"")</f>
        <v/>
      </c>
      <c r="C304" s="50" t="str">
        <f ca="1">IF(PaymentSchedule3[[#This Row],[Payment Number]]&lt;&gt;"",EOMONTH(LoanStartDate,ROW(PaymentSchedule3[[#This Row],[Payment Number]])-ROW(PaymentSchedule3[[#Headers],[Payment Number]])-2)+DAY(LoanStartDate),"")</f>
        <v/>
      </c>
      <c r="D304" s="51" t="str">
        <f ca="1">IF(PaymentSchedule3[[#This Row],[Payment Number]]&lt;&gt;"",IF(ROW()-ROW(PaymentSchedule3[[#Headers],[Beginning
Balance]])=1,LoanAmount,INDEX(PaymentSchedule3[Ending
Balance],ROW()-ROW(PaymentSchedule3[[#Headers],[Beginning
Balance]])-1)),"")</f>
        <v/>
      </c>
      <c r="E304" s="52" t="str">
        <f ca="1">IF(PaymentSchedule3[[#This Row],[Payment Number]]&lt;&gt;"",ScheduledPayment,"")</f>
        <v/>
      </c>
      <c r="F30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4" s="51" t="str">
        <f ca="1">IF(PaymentSchedule3[[#This Row],[Payment Number]]&lt;&gt;"",PaymentSchedule3[[#This Row],[Total
Payment]]-PaymentSchedule3[[#This Row],[Interest]],"")</f>
        <v/>
      </c>
      <c r="I304" s="53" t="str">
        <f ca="1">IF(PaymentSchedule3[[#This Row],[Payment Number]]&lt;&gt;"",PaymentSchedule3[[#This Row],[Beginning
Balance]]*(InterestRate/PaymentsPerYear),"")</f>
        <v/>
      </c>
      <c r="J304" s="51" t="str">
        <f ca="1">IF(PaymentSchedule3[[#This Row],[Payment Number]]&lt;&gt;"",IF(PaymentSchedule3[[#This Row],[Scheduled Payment]]+PaymentSchedule3[[#This Row],[Extra
Payment]]&lt;=PaymentSchedule3[[#This Row],[Beginning
Balance]],PaymentSchedule3[[#This Row],[Beginning
Balance]]-PaymentSchedule3[[#This Row],[Principal]],0),"")</f>
        <v/>
      </c>
      <c r="K304" s="53" t="str">
        <f ca="1">IF(PaymentSchedule3[[#This Row],[Payment Number]]&lt;&gt;"",SUM(INDEX(PaymentSchedule3[Interest],1,1):PaymentSchedule3[[#This Row],[Interest]]),"")</f>
        <v/>
      </c>
    </row>
    <row r="305" spans="2:11" ht="18" customHeight="1">
      <c r="B305" s="49" t="str">
        <f ca="1">IF(LoanIsGood,IF(ROW()-ROW(PaymentSchedule3[[#Headers],[Payment Number]])&gt;ScheduledNumberOfPayments,"",ROW()-ROW(PaymentSchedule3[[#Headers],[Payment Number]])),"")</f>
        <v/>
      </c>
      <c r="C305" s="50" t="str">
        <f ca="1">IF(PaymentSchedule3[[#This Row],[Payment Number]]&lt;&gt;"",EOMONTH(LoanStartDate,ROW(PaymentSchedule3[[#This Row],[Payment Number]])-ROW(PaymentSchedule3[[#Headers],[Payment Number]])-2)+DAY(LoanStartDate),"")</f>
        <v/>
      </c>
      <c r="D305" s="51" t="str">
        <f ca="1">IF(PaymentSchedule3[[#This Row],[Payment Number]]&lt;&gt;"",IF(ROW()-ROW(PaymentSchedule3[[#Headers],[Beginning
Balance]])=1,LoanAmount,INDEX(PaymentSchedule3[Ending
Balance],ROW()-ROW(PaymentSchedule3[[#Headers],[Beginning
Balance]])-1)),"")</f>
        <v/>
      </c>
      <c r="E305" s="52" t="str">
        <f ca="1">IF(PaymentSchedule3[[#This Row],[Payment Number]]&lt;&gt;"",ScheduledPayment,"")</f>
        <v/>
      </c>
      <c r="F30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5" s="51" t="str">
        <f ca="1">IF(PaymentSchedule3[[#This Row],[Payment Number]]&lt;&gt;"",PaymentSchedule3[[#This Row],[Total
Payment]]-PaymentSchedule3[[#This Row],[Interest]],"")</f>
        <v/>
      </c>
      <c r="I305" s="53" t="str">
        <f ca="1">IF(PaymentSchedule3[[#This Row],[Payment Number]]&lt;&gt;"",PaymentSchedule3[[#This Row],[Beginning
Balance]]*(InterestRate/PaymentsPerYear),"")</f>
        <v/>
      </c>
      <c r="J305" s="51" t="str">
        <f ca="1">IF(PaymentSchedule3[[#This Row],[Payment Number]]&lt;&gt;"",IF(PaymentSchedule3[[#This Row],[Scheduled Payment]]+PaymentSchedule3[[#This Row],[Extra
Payment]]&lt;=PaymentSchedule3[[#This Row],[Beginning
Balance]],PaymentSchedule3[[#This Row],[Beginning
Balance]]-PaymentSchedule3[[#This Row],[Principal]],0),"")</f>
        <v/>
      </c>
      <c r="K305" s="53" t="str">
        <f ca="1">IF(PaymentSchedule3[[#This Row],[Payment Number]]&lt;&gt;"",SUM(INDEX(PaymentSchedule3[Interest],1,1):PaymentSchedule3[[#This Row],[Interest]]),"")</f>
        <v/>
      </c>
    </row>
    <row r="306" spans="2:11" ht="18" customHeight="1">
      <c r="B306" s="49" t="str">
        <f ca="1">IF(LoanIsGood,IF(ROW()-ROW(PaymentSchedule3[[#Headers],[Payment Number]])&gt;ScheduledNumberOfPayments,"",ROW()-ROW(PaymentSchedule3[[#Headers],[Payment Number]])),"")</f>
        <v/>
      </c>
      <c r="C306" s="50" t="str">
        <f ca="1">IF(PaymentSchedule3[[#This Row],[Payment Number]]&lt;&gt;"",EOMONTH(LoanStartDate,ROW(PaymentSchedule3[[#This Row],[Payment Number]])-ROW(PaymentSchedule3[[#Headers],[Payment Number]])-2)+DAY(LoanStartDate),"")</f>
        <v/>
      </c>
      <c r="D306" s="51" t="str">
        <f ca="1">IF(PaymentSchedule3[[#This Row],[Payment Number]]&lt;&gt;"",IF(ROW()-ROW(PaymentSchedule3[[#Headers],[Beginning
Balance]])=1,LoanAmount,INDEX(PaymentSchedule3[Ending
Balance],ROW()-ROW(PaymentSchedule3[[#Headers],[Beginning
Balance]])-1)),"")</f>
        <v/>
      </c>
      <c r="E306" s="52" t="str">
        <f ca="1">IF(PaymentSchedule3[[#This Row],[Payment Number]]&lt;&gt;"",ScheduledPayment,"")</f>
        <v/>
      </c>
      <c r="F30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6" s="51" t="str">
        <f ca="1">IF(PaymentSchedule3[[#This Row],[Payment Number]]&lt;&gt;"",PaymentSchedule3[[#This Row],[Total
Payment]]-PaymentSchedule3[[#This Row],[Interest]],"")</f>
        <v/>
      </c>
      <c r="I306" s="53" t="str">
        <f ca="1">IF(PaymentSchedule3[[#This Row],[Payment Number]]&lt;&gt;"",PaymentSchedule3[[#This Row],[Beginning
Balance]]*(InterestRate/PaymentsPerYear),"")</f>
        <v/>
      </c>
      <c r="J306" s="51" t="str">
        <f ca="1">IF(PaymentSchedule3[[#This Row],[Payment Number]]&lt;&gt;"",IF(PaymentSchedule3[[#This Row],[Scheduled Payment]]+PaymentSchedule3[[#This Row],[Extra
Payment]]&lt;=PaymentSchedule3[[#This Row],[Beginning
Balance]],PaymentSchedule3[[#This Row],[Beginning
Balance]]-PaymentSchedule3[[#This Row],[Principal]],0),"")</f>
        <v/>
      </c>
      <c r="K306" s="53" t="str">
        <f ca="1">IF(PaymentSchedule3[[#This Row],[Payment Number]]&lt;&gt;"",SUM(INDEX(PaymentSchedule3[Interest],1,1):PaymentSchedule3[[#This Row],[Interest]]),"")</f>
        <v/>
      </c>
    </row>
    <row r="307" spans="2:11" ht="18" customHeight="1">
      <c r="B307" s="49" t="str">
        <f ca="1">IF(LoanIsGood,IF(ROW()-ROW(PaymentSchedule3[[#Headers],[Payment Number]])&gt;ScheduledNumberOfPayments,"",ROW()-ROW(PaymentSchedule3[[#Headers],[Payment Number]])),"")</f>
        <v/>
      </c>
      <c r="C307" s="50" t="str">
        <f ca="1">IF(PaymentSchedule3[[#This Row],[Payment Number]]&lt;&gt;"",EOMONTH(LoanStartDate,ROW(PaymentSchedule3[[#This Row],[Payment Number]])-ROW(PaymentSchedule3[[#Headers],[Payment Number]])-2)+DAY(LoanStartDate),"")</f>
        <v/>
      </c>
      <c r="D307" s="51" t="str">
        <f ca="1">IF(PaymentSchedule3[[#This Row],[Payment Number]]&lt;&gt;"",IF(ROW()-ROW(PaymentSchedule3[[#Headers],[Beginning
Balance]])=1,LoanAmount,INDEX(PaymentSchedule3[Ending
Balance],ROW()-ROW(PaymentSchedule3[[#Headers],[Beginning
Balance]])-1)),"")</f>
        <v/>
      </c>
      <c r="E307" s="52" t="str">
        <f ca="1">IF(PaymentSchedule3[[#This Row],[Payment Number]]&lt;&gt;"",ScheduledPayment,"")</f>
        <v/>
      </c>
      <c r="F30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7" s="51" t="str">
        <f ca="1">IF(PaymentSchedule3[[#This Row],[Payment Number]]&lt;&gt;"",PaymentSchedule3[[#This Row],[Total
Payment]]-PaymentSchedule3[[#This Row],[Interest]],"")</f>
        <v/>
      </c>
      <c r="I307" s="53" t="str">
        <f ca="1">IF(PaymentSchedule3[[#This Row],[Payment Number]]&lt;&gt;"",PaymentSchedule3[[#This Row],[Beginning
Balance]]*(InterestRate/PaymentsPerYear),"")</f>
        <v/>
      </c>
      <c r="J307" s="51" t="str">
        <f ca="1">IF(PaymentSchedule3[[#This Row],[Payment Number]]&lt;&gt;"",IF(PaymentSchedule3[[#This Row],[Scheduled Payment]]+PaymentSchedule3[[#This Row],[Extra
Payment]]&lt;=PaymentSchedule3[[#This Row],[Beginning
Balance]],PaymentSchedule3[[#This Row],[Beginning
Balance]]-PaymentSchedule3[[#This Row],[Principal]],0),"")</f>
        <v/>
      </c>
      <c r="K307" s="53" t="str">
        <f ca="1">IF(PaymentSchedule3[[#This Row],[Payment Number]]&lt;&gt;"",SUM(INDEX(PaymentSchedule3[Interest],1,1):PaymentSchedule3[[#This Row],[Interest]]),"")</f>
        <v/>
      </c>
    </row>
    <row r="308" spans="2:11" ht="18" customHeight="1">
      <c r="B308" s="49" t="str">
        <f ca="1">IF(LoanIsGood,IF(ROW()-ROW(PaymentSchedule3[[#Headers],[Payment Number]])&gt;ScheduledNumberOfPayments,"",ROW()-ROW(PaymentSchedule3[[#Headers],[Payment Number]])),"")</f>
        <v/>
      </c>
      <c r="C308" s="50" t="str">
        <f ca="1">IF(PaymentSchedule3[[#This Row],[Payment Number]]&lt;&gt;"",EOMONTH(LoanStartDate,ROW(PaymentSchedule3[[#This Row],[Payment Number]])-ROW(PaymentSchedule3[[#Headers],[Payment Number]])-2)+DAY(LoanStartDate),"")</f>
        <v/>
      </c>
      <c r="D308" s="51" t="str">
        <f ca="1">IF(PaymentSchedule3[[#This Row],[Payment Number]]&lt;&gt;"",IF(ROW()-ROW(PaymentSchedule3[[#Headers],[Beginning
Balance]])=1,LoanAmount,INDEX(PaymentSchedule3[Ending
Balance],ROW()-ROW(PaymentSchedule3[[#Headers],[Beginning
Balance]])-1)),"")</f>
        <v/>
      </c>
      <c r="E308" s="52" t="str">
        <f ca="1">IF(PaymentSchedule3[[#This Row],[Payment Number]]&lt;&gt;"",ScheduledPayment,"")</f>
        <v/>
      </c>
      <c r="F30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8" s="51" t="str">
        <f ca="1">IF(PaymentSchedule3[[#This Row],[Payment Number]]&lt;&gt;"",PaymentSchedule3[[#This Row],[Total
Payment]]-PaymentSchedule3[[#This Row],[Interest]],"")</f>
        <v/>
      </c>
      <c r="I308" s="53" t="str">
        <f ca="1">IF(PaymentSchedule3[[#This Row],[Payment Number]]&lt;&gt;"",PaymentSchedule3[[#This Row],[Beginning
Balance]]*(InterestRate/PaymentsPerYear),"")</f>
        <v/>
      </c>
      <c r="J308" s="51" t="str">
        <f ca="1">IF(PaymentSchedule3[[#This Row],[Payment Number]]&lt;&gt;"",IF(PaymentSchedule3[[#This Row],[Scheduled Payment]]+PaymentSchedule3[[#This Row],[Extra
Payment]]&lt;=PaymentSchedule3[[#This Row],[Beginning
Balance]],PaymentSchedule3[[#This Row],[Beginning
Balance]]-PaymentSchedule3[[#This Row],[Principal]],0),"")</f>
        <v/>
      </c>
      <c r="K308" s="53" t="str">
        <f ca="1">IF(PaymentSchedule3[[#This Row],[Payment Number]]&lt;&gt;"",SUM(INDEX(PaymentSchedule3[Interest],1,1):PaymentSchedule3[[#This Row],[Interest]]),"")</f>
        <v/>
      </c>
    </row>
    <row r="309" spans="2:11" ht="18" customHeight="1">
      <c r="B309" s="49" t="str">
        <f ca="1">IF(LoanIsGood,IF(ROW()-ROW(PaymentSchedule3[[#Headers],[Payment Number]])&gt;ScheduledNumberOfPayments,"",ROW()-ROW(PaymentSchedule3[[#Headers],[Payment Number]])),"")</f>
        <v/>
      </c>
      <c r="C309" s="50" t="str">
        <f ca="1">IF(PaymentSchedule3[[#This Row],[Payment Number]]&lt;&gt;"",EOMONTH(LoanStartDate,ROW(PaymentSchedule3[[#This Row],[Payment Number]])-ROW(PaymentSchedule3[[#Headers],[Payment Number]])-2)+DAY(LoanStartDate),"")</f>
        <v/>
      </c>
      <c r="D309" s="51" t="str">
        <f ca="1">IF(PaymentSchedule3[[#This Row],[Payment Number]]&lt;&gt;"",IF(ROW()-ROW(PaymentSchedule3[[#Headers],[Beginning
Balance]])=1,LoanAmount,INDEX(PaymentSchedule3[Ending
Balance],ROW()-ROW(PaymentSchedule3[[#Headers],[Beginning
Balance]])-1)),"")</f>
        <v/>
      </c>
      <c r="E309" s="52" t="str">
        <f ca="1">IF(PaymentSchedule3[[#This Row],[Payment Number]]&lt;&gt;"",ScheduledPayment,"")</f>
        <v/>
      </c>
      <c r="F30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0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09" s="51" t="str">
        <f ca="1">IF(PaymentSchedule3[[#This Row],[Payment Number]]&lt;&gt;"",PaymentSchedule3[[#This Row],[Total
Payment]]-PaymentSchedule3[[#This Row],[Interest]],"")</f>
        <v/>
      </c>
      <c r="I309" s="53" t="str">
        <f ca="1">IF(PaymentSchedule3[[#This Row],[Payment Number]]&lt;&gt;"",PaymentSchedule3[[#This Row],[Beginning
Balance]]*(InterestRate/PaymentsPerYear),"")</f>
        <v/>
      </c>
      <c r="J309" s="51" t="str">
        <f ca="1">IF(PaymentSchedule3[[#This Row],[Payment Number]]&lt;&gt;"",IF(PaymentSchedule3[[#This Row],[Scheduled Payment]]+PaymentSchedule3[[#This Row],[Extra
Payment]]&lt;=PaymentSchedule3[[#This Row],[Beginning
Balance]],PaymentSchedule3[[#This Row],[Beginning
Balance]]-PaymentSchedule3[[#This Row],[Principal]],0),"")</f>
        <v/>
      </c>
      <c r="K309" s="53" t="str">
        <f ca="1">IF(PaymentSchedule3[[#This Row],[Payment Number]]&lt;&gt;"",SUM(INDEX(PaymentSchedule3[Interest],1,1):PaymentSchedule3[[#This Row],[Interest]]),"")</f>
        <v/>
      </c>
    </row>
    <row r="310" spans="2:11" ht="18" customHeight="1">
      <c r="B310" s="49" t="str">
        <f ca="1">IF(LoanIsGood,IF(ROW()-ROW(PaymentSchedule3[[#Headers],[Payment Number]])&gt;ScheduledNumberOfPayments,"",ROW()-ROW(PaymentSchedule3[[#Headers],[Payment Number]])),"")</f>
        <v/>
      </c>
      <c r="C310" s="50" t="str">
        <f ca="1">IF(PaymentSchedule3[[#This Row],[Payment Number]]&lt;&gt;"",EOMONTH(LoanStartDate,ROW(PaymentSchedule3[[#This Row],[Payment Number]])-ROW(PaymentSchedule3[[#Headers],[Payment Number]])-2)+DAY(LoanStartDate),"")</f>
        <v/>
      </c>
      <c r="D310" s="51" t="str">
        <f ca="1">IF(PaymentSchedule3[[#This Row],[Payment Number]]&lt;&gt;"",IF(ROW()-ROW(PaymentSchedule3[[#Headers],[Beginning
Balance]])=1,LoanAmount,INDEX(PaymentSchedule3[Ending
Balance],ROW()-ROW(PaymentSchedule3[[#Headers],[Beginning
Balance]])-1)),"")</f>
        <v/>
      </c>
      <c r="E310" s="52" t="str">
        <f ca="1">IF(PaymentSchedule3[[#This Row],[Payment Number]]&lt;&gt;"",ScheduledPayment,"")</f>
        <v/>
      </c>
      <c r="F31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0" s="51" t="str">
        <f ca="1">IF(PaymentSchedule3[[#This Row],[Payment Number]]&lt;&gt;"",PaymentSchedule3[[#This Row],[Total
Payment]]-PaymentSchedule3[[#This Row],[Interest]],"")</f>
        <v/>
      </c>
      <c r="I310" s="53" t="str">
        <f ca="1">IF(PaymentSchedule3[[#This Row],[Payment Number]]&lt;&gt;"",PaymentSchedule3[[#This Row],[Beginning
Balance]]*(InterestRate/PaymentsPerYear),"")</f>
        <v/>
      </c>
      <c r="J310" s="51" t="str">
        <f ca="1">IF(PaymentSchedule3[[#This Row],[Payment Number]]&lt;&gt;"",IF(PaymentSchedule3[[#This Row],[Scheduled Payment]]+PaymentSchedule3[[#This Row],[Extra
Payment]]&lt;=PaymentSchedule3[[#This Row],[Beginning
Balance]],PaymentSchedule3[[#This Row],[Beginning
Balance]]-PaymentSchedule3[[#This Row],[Principal]],0),"")</f>
        <v/>
      </c>
      <c r="K310" s="53" t="str">
        <f ca="1">IF(PaymentSchedule3[[#This Row],[Payment Number]]&lt;&gt;"",SUM(INDEX(PaymentSchedule3[Interest],1,1):PaymentSchedule3[[#This Row],[Interest]]),"")</f>
        <v/>
      </c>
    </row>
    <row r="311" spans="2:11" ht="18" customHeight="1">
      <c r="B311" s="49" t="str">
        <f ca="1">IF(LoanIsGood,IF(ROW()-ROW(PaymentSchedule3[[#Headers],[Payment Number]])&gt;ScheduledNumberOfPayments,"",ROW()-ROW(PaymentSchedule3[[#Headers],[Payment Number]])),"")</f>
        <v/>
      </c>
      <c r="C311" s="50" t="str">
        <f ca="1">IF(PaymentSchedule3[[#This Row],[Payment Number]]&lt;&gt;"",EOMONTH(LoanStartDate,ROW(PaymentSchedule3[[#This Row],[Payment Number]])-ROW(PaymentSchedule3[[#Headers],[Payment Number]])-2)+DAY(LoanStartDate),"")</f>
        <v/>
      </c>
      <c r="D311" s="51" t="str">
        <f ca="1">IF(PaymentSchedule3[[#This Row],[Payment Number]]&lt;&gt;"",IF(ROW()-ROW(PaymentSchedule3[[#Headers],[Beginning
Balance]])=1,LoanAmount,INDEX(PaymentSchedule3[Ending
Balance],ROW()-ROW(PaymentSchedule3[[#Headers],[Beginning
Balance]])-1)),"")</f>
        <v/>
      </c>
      <c r="E311" s="52" t="str">
        <f ca="1">IF(PaymentSchedule3[[#This Row],[Payment Number]]&lt;&gt;"",ScheduledPayment,"")</f>
        <v/>
      </c>
      <c r="F31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1" s="51" t="str">
        <f ca="1">IF(PaymentSchedule3[[#This Row],[Payment Number]]&lt;&gt;"",PaymentSchedule3[[#This Row],[Total
Payment]]-PaymentSchedule3[[#This Row],[Interest]],"")</f>
        <v/>
      </c>
      <c r="I311" s="53" t="str">
        <f ca="1">IF(PaymentSchedule3[[#This Row],[Payment Number]]&lt;&gt;"",PaymentSchedule3[[#This Row],[Beginning
Balance]]*(InterestRate/PaymentsPerYear),"")</f>
        <v/>
      </c>
      <c r="J311" s="51" t="str">
        <f ca="1">IF(PaymentSchedule3[[#This Row],[Payment Number]]&lt;&gt;"",IF(PaymentSchedule3[[#This Row],[Scheduled Payment]]+PaymentSchedule3[[#This Row],[Extra
Payment]]&lt;=PaymentSchedule3[[#This Row],[Beginning
Balance]],PaymentSchedule3[[#This Row],[Beginning
Balance]]-PaymentSchedule3[[#This Row],[Principal]],0),"")</f>
        <v/>
      </c>
      <c r="K311" s="53" t="str">
        <f ca="1">IF(PaymentSchedule3[[#This Row],[Payment Number]]&lt;&gt;"",SUM(INDEX(PaymentSchedule3[Interest],1,1):PaymentSchedule3[[#This Row],[Interest]]),"")</f>
        <v/>
      </c>
    </row>
    <row r="312" spans="2:11" ht="18" customHeight="1">
      <c r="B312" s="49" t="str">
        <f ca="1">IF(LoanIsGood,IF(ROW()-ROW(PaymentSchedule3[[#Headers],[Payment Number]])&gt;ScheduledNumberOfPayments,"",ROW()-ROW(PaymentSchedule3[[#Headers],[Payment Number]])),"")</f>
        <v/>
      </c>
      <c r="C312" s="50" t="str">
        <f ca="1">IF(PaymentSchedule3[[#This Row],[Payment Number]]&lt;&gt;"",EOMONTH(LoanStartDate,ROW(PaymentSchedule3[[#This Row],[Payment Number]])-ROW(PaymentSchedule3[[#Headers],[Payment Number]])-2)+DAY(LoanStartDate),"")</f>
        <v/>
      </c>
      <c r="D312" s="51" t="str">
        <f ca="1">IF(PaymentSchedule3[[#This Row],[Payment Number]]&lt;&gt;"",IF(ROW()-ROW(PaymentSchedule3[[#Headers],[Beginning
Balance]])=1,LoanAmount,INDEX(PaymentSchedule3[Ending
Balance],ROW()-ROW(PaymentSchedule3[[#Headers],[Beginning
Balance]])-1)),"")</f>
        <v/>
      </c>
      <c r="E312" s="52" t="str">
        <f ca="1">IF(PaymentSchedule3[[#This Row],[Payment Number]]&lt;&gt;"",ScheduledPayment,"")</f>
        <v/>
      </c>
      <c r="F31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2" s="51" t="str">
        <f ca="1">IF(PaymentSchedule3[[#This Row],[Payment Number]]&lt;&gt;"",PaymentSchedule3[[#This Row],[Total
Payment]]-PaymentSchedule3[[#This Row],[Interest]],"")</f>
        <v/>
      </c>
      <c r="I312" s="53" t="str">
        <f ca="1">IF(PaymentSchedule3[[#This Row],[Payment Number]]&lt;&gt;"",PaymentSchedule3[[#This Row],[Beginning
Balance]]*(InterestRate/PaymentsPerYear),"")</f>
        <v/>
      </c>
      <c r="J312" s="51" t="str">
        <f ca="1">IF(PaymentSchedule3[[#This Row],[Payment Number]]&lt;&gt;"",IF(PaymentSchedule3[[#This Row],[Scheduled Payment]]+PaymentSchedule3[[#This Row],[Extra
Payment]]&lt;=PaymentSchedule3[[#This Row],[Beginning
Balance]],PaymentSchedule3[[#This Row],[Beginning
Balance]]-PaymentSchedule3[[#This Row],[Principal]],0),"")</f>
        <v/>
      </c>
      <c r="K312" s="53" t="str">
        <f ca="1">IF(PaymentSchedule3[[#This Row],[Payment Number]]&lt;&gt;"",SUM(INDEX(PaymentSchedule3[Interest],1,1):PaymentSchedule3[[#This Row],[Interest]]),"")</f>
        <v/>
      </c>
    </row>
    <row r="313" spans="2:11" ht="18" customHeight="1">
      <c r="B313" s="49" t="str">
        <f ca="1">IF(LoanIsGood,IF(ROW()-ROW(PaymentSchedule3[[#Headers],[Payment Number]])&gt;ScheduledNumberOfPayments,"",ROW()-ROW(PaymentSchedule3[[#Headers],[Payment Number]])),"")</f>
        <v/>
      </c>
      <c r="C313" s="50" t="str">
        <f ca="1">IF(PaymentSchedule3[[#This Row],[Payment Number]]&lt;&gt;"",EOMONTH(LoanStartDate,ROW(PaymentSchedule3[[#This Row],[Payment Number]])-ROW(PaymentSchedule3[[#Headers],[Payment Number]])-2)+DAY(LoanStartDate),"")</f>
        <v/>
      </c>
      <c r="D313" s="51" t="str">
        <f ca="1">IF(PaymentSchedule3[[#This Row],[Payment Number]]&lt;&gt;"",IF(ROW()-ROW(PaymentSchedule3[[#Headers],[Beginning
Balance]])=1,LoanAmount,INDEX(PaymentSchedule3[Ending
Balance],ROW()-ROW(PaymentSchedule3[[#Headers],[Beginning
Balance]])-1)),"")</f>
        <v/>
      </c>
      <c r="E313" s="52" t="str">
        <f ca="1">IF(PaymentSchedule3[[#This Row],[Payment Number]]&lt;&gt;"",ScheduledPayment,"")</f>
        <v/>
      </c>
      <c r="F31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3" s="51" t="str">
        <f ca="1">IF(PaymentSchedule3[[#This Row],[Payment Number]]&lt;&gt;"",PaymentSchedule3[[#This Row],[Total
Payment]]-PaymentSchedule3[[#This Row],[Interest]],"")</f>
        <v/>
      </c>
      <c r="I313" s="53" t="str">
        <f ca="1">IF(PaymentSchedule3[[#This Row],[Payment Number]]&lt;&gt;"",PaymentSchedule3[[#This Row],[Beginning
Balance]]*(InterestRate/PaymentsPerYear),"")</f>
        <v/>
      </c>
      <c r="J313" s="51" t="str">
        <f ca="1">IF(PaymentSchedule3[[#This Row],[Payment Number]]&lt;&gt;"",IF(PaymentSchedule3[[#This Row],[Scheduled Payment]]+PaymentSchedule3[[#This Row],[Extra
Payment]]&lt;=PaymentSchedule3[[#This Row],[Beginning
Balance]],PaymentSchedule3[[#This Row],[Beginning
Balance]]-PaymentSchedule3[[#This Row],[Principal]],0),"")</f>
        <v/>
      </c>
      <c r="K313" s="53" t="str">
        <f ca="1">IF(PaymentSchedule3[[#This Row],[Payment Number]]&lt;&gt;"",SUM(INDEX(PaymentSchedule3[Interest],1,1):PaymentSchedule3[[#This Row],[Interest]]),"")</f>
        <v/>
      </c>
    </row>
    <row r="314" spans="2:11" ht="18" customHeight="1">
      <c r="B314" s="49" t="str">
        <f ca="1">IF(LoanIsGood,IF(ROW()-ROW(PaymentSchedule3[[#Headers],[Payment Number]])&gt;ScheduledNumberOfPayments,"",ROW()-ROW(PaymentSchedule3[[#Headers],[Payment Number]])),"")</f>
        <v/>
      </c>
      <c r="C314" s="50" t="str">
        <f ca="1">IF(PaymentSchedule3[[#This Row],[Payment Number]]&lt;&gt;"",EOMONTH(LoanStartDate,ROW(PaymentSchedule3[[#This Row],[Payment Number]])-ROW(PaymentSchedule3[[#Headers],[Payment Number]])-2)+DAY(LoanStartDate),"")</f>
        <v/>
      </c>
      <c r="D314" s="51" t="str">
        <f ca="1">IF(PaymentSchedule3[[#This Row],[Payment Number]]&lt;&gt;"",IF(ROW()-ROW(PaymentSchedule3[[#Headers],[Beginning
Balance]])=1,LoanAmount,INDEX(PaymentSchedule3[Ending
Balance],ROW()-ROW(PaymentSchedule3[[#Headers],[Beginning
Balance]])-1)),"")</f>
        <v/>
      </c>
      <c r="E314" s="52" t="str">
        <f ca="1">IF(PaymentSchedule3[[#This Row],[Payment Number]]&lt;&gt;"",ScheduledPayment,"")</f>
        <v/>
      </c>
      <c r="F31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4" s="51" t="str">
        <f ca="1">IF(PaymentSchedule3[[#This Row],[Payment Number]]&lt;&gt;"",PaymentSchedule3[[#This Row],[Total
Payment]]-PaymentSchedule3[[#This Row],[Interest]],"")</f>
        <v/>
      </c>
      <c r="I314" s="53" t="str">
        <f ca="1">IF(PaymentSchedule3[[#This Row],[Payment Number]]&lt;&gt;"",PaymentSchedule3[[#This Row],[Beginning
Balance]]*(InterestRate/PaymentsPerYear),"")</f>
        <v/>
      </c>
      <c r="J314" s="51" t="str">
        <f ca="1">IF(PaymentSchedule3[[#This Row],[Payment Number]]&lt;&gt;"",IF(PaymentSchedule3[[#This Row],[Scheduled Payment]]+PaymentSchedule3[[#This Row],[Extra
Payment]]&lt;=PaymentSchedule3[[#This Row],[Beginning
Balance]],PaymentSchedule3[[#This Row],[Beginning
Balance]]-PaymentSchedule3[[#This Row],[Principal]],0),"")</f>
        <v/>
      </c>
      <c r="K314" s="53" t="str">
        <f ca="1">IF(PaymentSchedule3[[#This Row],[Payment Number]]&lt;&gt;"",SUM(INDEX(PaymentSchedule3[Interest],1,1):PaymentSchedule3[[#This Row],[Interest]]),"")</f>
        <v/>
      </c>
    </row>
    <row r="315" spans="2:11" ht="18" customHeight="1">
      <c r="B315" s="49" t="str">
        <f ca="1">IF(LoanIsGood,IF(ROW()-ROW(PaymentSchedule3[[#Headers],[Payment Number]])&gt;ScheduledNumberOfPayments,"",ROW()-ROW(PaymentSchedule3[[#Headers],[Payment Number]])),"")</f>
        <v/>
      </c>
      <c r="C315" s="50" t="str">
        <f ca="1">IF(PaymentSchedule3[[#This Row],[Payment Number]]&lt;&gt;"",EOMONTH(LoanStartDate,ROW(PaymentSchedule3[[#This Row],[Payment Number]])-ROW(PaymentSchedule3[[#Headers],[Payment Number]])-2)+DAY(LoanStartDate),"")</f>
        <v/>
      </c>
      <c r="D315" s="51" t="str">
        <f ca="1">IF(PaymentSchedule3[[#This Row],[Payment Number]]&lt;&gt;"",IF(ROW()-ROW(PaymentSchedule3[[#Headers],[Beginning
Balance]])=1,LoanAmount,INDEX(PaymentSchedule3[Ending
Balance],ROW()-ROW(PaymentSchedule3[[#Headers],[Beginning
Balance]])-1)),"")</f>
        <v/>
      </c>
      <c r="E315" s="52" t="str">
        <f ca="1">IF(PaymentSchedule3[[#This Row],[Payment Number]]&lt;&gt;"",ScheduledPayment,"")</f>
        <v/>
      </c>
      <c r="F31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5" s="51" t="str">
        <f ca="1">IF(PaymentSchedule3[[#This Row],[Payment Number]]&lt;&gt;"",PaymentSchedule3[[#This Row],[Total
Payment]]-PaymentSchedule3[[#This Row],[Interest]],"")</f>
        <v/>
      </c>
      <c r="I315" s="53" t="str">
        <f ca="1">IF(PaymentSchedule3[[#This Row],[Payment Number]]&lt;&gt;"",PaymentSchedule3[[#This Row],[Beginning
Balance]]*(InterestRate/PaymentsPerYear),"")</f>
        <v/>
      </c>
      <c r="J315" s="51" t="str">
        <f ca="1">IF(PaymentSchedule3[[#This Row],[Payment Number]]&lt;&gt;"",IF(PaymentSchedule3[[#This Row],[Scheduled Payment]]+PaymentSchedule3[[#This Row],[Extra
Payment]]&lt;=PaymentSchedule3[[#This Row],[Beginning
Balance]],PaymentSchedule3[[#This Row],[Beginning
Balance]]-PaymentSchedule3[[#This Row],[Principal]],0),"")</f>
        <v/>
      </c>
      <c r="K315" s="53" t="str">
        <f ca="1">IF(PaymentSchedule3[[#This Row],[Payment Number]]&lt;&gt;"",SUM(INDEX(PaymentSchedule3[Interest],1,1):PaymentSchedule3[[#This Row],[Interest]]),"")</f>
        <v/>
      </c>
    </row>
    <row r="316" spans="2:11" ht="18" customHeight="1">
      <c r="B316" s="49" t="str">
        <f ca="1">IF(LoanIsGood,IF(ROW()-ROW(PaymentSchedule3[[#Headers],[Payment Number]])&gt;ScheduledNumberOfPayments,"",ROW()-ROW(PaymentSchedule3[[#Headers],[Payment Number]])),"")</f>
        <v/>
      </c>
      <c r="C316" s="50" t="str">
        <f ca="1">IF(PaymentSchedule3[[#This Row],[Payment Number]]&lt;&gt;"",EOMONTH(LoanStartDate,ROW(PaymentSchedule3[[#This Row],[Payment Number]])-ROW(PaymentSchedule3[[#Headers],[Payment Number]])-2)+DAY(LoanStartDate),"")</f>
        <v/>
      </c>
      <c r="D316" s="51" t="str">
        <f ca="1">IF(PaymentSchedule3[[#This Row],[Payment Number]]&lt;&gt;"",IF(ROW()-ROW(PaymentSchedule3[[#Headers],[Beginning
Balance]])=1,LoanAmount,INDEX(PaymentSchedule3[Ending
Balance],ROW()-ROW(PaymentSchedule3[[#Headers],[Beginning
Balance]])-1)),"")</f>
        <v/>
      </c>
      <c r="E316" s="52" t="str">
        <f ca="1">IF(PaymentSchedule3[[#This Row],[Payment Number]]&lt;&gt;"",ScheduledPayment,"")</f>
        <v/>
      </c>
      <c r="F31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6" s="51" t="str">
        <f ca="1">IF(PaymentSchedule3[[#This Row],[Payment Number]]&lt;&gt;"",PaymentSchedule3[[#This Row],[Total
Payment]]-PaymentSchedule3[[#This Row],[Interest]],"")</f>
        <v/>
      </c>
      <c r="I316" s="53" t="str">
        <f ca="1">IF(PaymentSchedule3[[#This Row],[Payment Number]]&lt;&gt;"",PaymentSchedule3[[#This Row],[Beginning
Balance]]*(InterestRate/PaymentsPerYear),"")</f>
        <v/>
      </c>
      <c r="J316" s="51" t="str">
        <f ca="1">IF(PaymentSchedule3[[#This Row],[Payment Number]]&lt;&gt;"",IF(PaymentSchedule3[[#This Row],[Scheduled Payment]]+PaymentSchedule3[[#This Row],[Extra
Payment]]&lt;=PaymentSchedule3[[#This Row],[Beginning
Balance]],PaymentSchedule3[[#This Row],[Beginning
Balance]]-PaymentSchedule3[[#This Row],[Principal]],0),"")</f>
        <v/>
      </c>
      <c r="K316" s="53" t="str">
        <f ca="1">IF(PaymentSchedule3[[#This Row],[Payment Number]]&lt;&gt;"",SUM(INDEX(PaymentSchedule3[Interest],1,1):PaymentSchedule3[[#This Row],[Interest]]),"")</f>
        <v/>
      </c>
    </row>
    <row r="317" spans="2:11" ht="18" customHeight="1">
      <c r="B317" s="49" t="str">
        <f ca="1">IF(LoanIsGood,IF(ROW()-ROW(PaymentSchedule3[[#Headers],[Payment Number]])&gt;ScheduledNumberOfPayments,"",ROW()-ROW(PaymentSchedule3[[#Headers],[Payment Number]])),"")</f>
        <v/>
      </c>
      <c r="C317" s="50" t="str">
        <f ca="1">IF(PaymentSchedule3[[#This Row],[Payment Number]]&lt;&gt;"",EOMONTH(LoanStartDate,ROW(PaymentSchedule3[[#This Row],[Payment Number]])-ROW(PaymentSchedule3[[#Headers],[Payment Number]])-2)+DAY(LoanStartDate),"")</f>
        <v/>
      </c>
      <c r="D317" s="51" t="str">
        <f ca="1">IF(PaymentSchedule3[[#This Row],[Payment Number]]&lt;&gt;"",IF(ROW()-ROW(PaymentSchedule3[[#Headers],[Beginning
Balance]])=1,LoanAmount,INDEX(PaymentSchedule3[Ending
Balance],ROW()-ROW(PaymentSchedule3[[#Headers],[Beginning
Balance]])-1)),"")</f>
        <v/>
      </c>
      <c r="E317" s="52" t="str">
        <f ca="1">IF(PaymentSchedule3[[#This Row],[Payment Number]]&lt;&gt;"",ScheduledPayment,"")</f>
        <v/>
      </c>
      <c r="F31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7" s="51" t="str">
        <f ca="1">IF(PaymentSchedule3[[#This Row],[Payment Number]]&lt;&gt;"",PaymentSchedule3[[#This Row],[Total
Payment]]-PaymentSchedule3[[#This Row],[Interest]],"")</f>
        <v/>
      </c>
      <c r="I317" s="53" t="str">
        <f ca="1">IF(PaymentSchedule3[[#This Row],[Payment Number]]&lt;&gt;"",PaymentSchedule3[[#This Row],[Beginning
Balance]]*(InterestRate/PaymentsPerYear),"")</f>
        <v/>
      </c>
      <c r="J317" s="51" t="str">
        <f ca="1">IF(PaymentSchedule3[[#This Row],[Payment Number]]&lt;&gt;"",IF(PaymentSchedule3[[#This Row],[Scheduled Payment]]+PaymentSchedule3[[#This Row],[Extra
Payment]]&lt;=PaymentSchedule3[[#This Row],[Beginning
Balance]],PaymentSchedule3[[#This Row],[Beginning
Balance]]-PaymentSchedule3[[#This Row],[Principal]],0),"")</f>
        <v/>
      </c>
      <c r="K317" s="53" t="str">
        <f ca="1">IF(PaymentSchedule3[[#This Row],[Payment Number]]&lt;&gt;"",SUM(INDEX(PaymentSchedule3[Interest],1,1):PaymentSchedule3[[#This Row],[Interest]]),"")</f>
        <v/>
      </c>
    </row>
    <row r="318" spans="2:11" ht="18" customHeight="1">
      <c r="B318" s="49" t="str">
        <f ca="1">IF(LoanIsGood,IF(ROW()-ROW(PaymentSchedule3[[#Headers],[Payment Number]])&gt;ScheduledNumberOfPayments,"",ROW()-ROW(PaymentSchedule3[[#Headers],[Payment Number]])),"")</f>
        <v/>
      </c>
      <c r="C318" s="50" t="str">
        <f ca="1">IF(PaymentSchedule3[[#This Row],[Payment Number]]&lt;&gt;"",EOMONTH(LoanStartDate,ROW(PaymentSchedule3[[#This Row],[Payment Number]])-ROW(PaymentSchedule3[[#Headers],[Payment Number]])-2)+DAY(LoanStartDate),"")</f>
        <v/>
      </c>
      <c r="D318" s="51" t="str">
        <f ca="1">IF(PaymentSchedule3[[#This Row],[Payment Number]]&lt;&gt;"",IF(ROW()-ROW(PaymentSchedule3[[#Headers],[Beginning
Balance]])=1,LoanAmount,INDEX(PaymentSchedule3[Ending
Balance],ROW()-ROW(PaymentSchedule3[[#Headers],[Beginning
Balance]])-1)),"")</f>
        <v/>
      </c>
      <c r="E318" s="52" t="str">
        <f ca="1">IF(PaymentSchedule3[[#This Row],[Payment Number]]&lt;&gt;"",ScheduledPayment,"")</f>
        <v/>
      </c>
      <c r="F31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8" s="51" t="str">
        <f ca="1">IF(PaymentSchedule3[[#This Row],[Payment Number]]&lt;&gt;"",PaymentSchedule3[[#This Row],[Total
Payment]]-PaymentSchedule3[[#This Row],[Interest]],"")</f>
        <v/>
      </c>
      <c r="I318" s="53" t="str">
        <f ca="1">IF(PaymentSchedule3[[#This Row],[Payment Number]]&lt;&gt;"",PaymentSchedule3[[#This Row],[Beginning
Balance]]*(InterestRate/PaymentsPerYear),"")</f>
        <v/>
      </c>
      <c r="J318" s="51" t="str">
        <f ca="1">IF(PaymentSchedule3[[#This Row],[Payment Number]]&lt;&gt;"",IF(PaymentSchedule3[[#This Row],[Scheduled Payment]]+PaymentSchedule3[[#This Row],[Extra
Payment]]&lt;=PaymentSchedule3[[#This Row],[Beginning
Balance]],PaymentSchedule3[[#This Row],[Beginning
Balance]]-PaymentSchedule3[[#This Row],[Principal]],0),"")</f>
        <v/>
      </c>
      <c r="K318" s="53" t="str">
        <f ca="1">IF(PaymentSchedule3[[#This Row],[Payment Number]]&lt;&gt;"",SUM(INDEX(PaymentSchedule3[Interest],1,1):PaymentSchedule3[[#This Row],[Interest]]),"")</f>
        <v/>
      </c>
    </row>
    <row r="319" spans="2:11" ht="18" customHeight="1">
      <c r="B319" s="49" t="str">
        <f ca="1">IF(LoanIsGood,IF(ROW()-ROW(PaymentSchedule3[[#Headers],[Payment Number]])&gt;ScheduledNumberOfPayments,"",ROW()-ROW(PaymentSchedule3[[#Headers],[Payment Number]])),"")</f>
        <v/>
      </c>
      <c r="C319" s="50" t="str">
        <f ca="1">IF(PaymentSchedule3[[#This Row],[Payment Number]]&lt;&gt;"",EOMONTH(LoanStartDate,ROW(PaymentSchedule3[[#This Row],[Payment Number]])-ROW(PaymentSchedule3[[#Headers],[Payment Number]])-2)+DAY(LoanStartDate),"")</f>
        <v/>
      </c>
      <c r="D319" s="51" t="str">
        <f ca="1">IF(PaymentSchedule3[[#This Row],[Payment Number]]&lt;&gt;"",IF(ROW()-ROW(PaymentSchedule3[[#Headers],[Beginning
Balance]])=1,LoanAmount,INDEX(PaymentSchedule3[Ending
Balance],ROW()-ROW(PaymentSchedule3[[#Headers],[Beginning
Balance]])-1)),"")</f>
        <v/>
      </c>
      <c r="E319" s="52" t="str">
        <f ca="1">IF(PaymentSchedule3[[#This Row],[Payment Number]]&lt;&gt;"",ScheduledPayment,"")</f>
        <v/>
      </c>
      <c r="F31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1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19" s="51" t="str">
        <f ca="1">IF(PaymentSchedule3[[#This Row],[Payment Number]]&lt;&gt;"",PaymentSchedule3[[#This Row],[Total
Payment]]-PaymentSchedule3[[#This Row],[Interest]],"")</f>
        <v/>
      </c>
      <c r="I319" s="53" t="str">
        <f ca="1">IF(PaymentSchedule3[[#This Row],[Payment Number]]&lt;&gt;"",PaymentSchedule3[[#This Row],[Beginning
Balance]]*(InterestRate/PaymentsPerYear),"")</f>
        <v/>
      </c>
      <c r="J319" s="51" t="str">
        <f ca="1">IF(PaymentSchedule3[[#This Row],[Payment Number]]&lt;&gt;"",IF(PaymentSchedule3[[#This Row],[Scheduled Payment]]+PaymentSchedule3[[#This Row],[Extra
Payment]]&lt;=PaymentSchedule3[[#This Row],[Beginning
Balance]],PaymentSchedule3[[#This Row],[Beginning
Balance]]-PaymentSchedule3[[#This Row],[Principal]],0),"")</f>
        <v/>
      </c>
      <c r="K319" s="53" t="str">
        <f ca="1">IF(PaymentSchedule3[[#This Row],[Payment Number]]&lt;&gt;"",SUM(INDEX(PaymentSchedule3[Interest],1,1):PaymentSchedule3[[#This Row],[Interest]]),"")</f>
        <v/>
      </c>
    </row>
    <row r="320" spans="2:11" ht="18" customHeight="1">
      <c r="B320" s="49" t="str">
        <f ca="1">IF(LoanIsGood,IF(ROW()-ROW(PaymentSchedule3[[#Headers],[Payment Number]])&gt;ScheduledNumberOfPayments,"",ROW()-ROW(PaymentSchedule3[[#Headers],[Payment Number]])),"")</f>
        <v/>
      </c>
      <c r="C320" s="50" t="str">
        <f ca="1">IF(PaymentSchedule3[[#This Row],[Payment Number]]&lt;&gt;"",EOMONTH(LoanStartDate,ROW(PaymentSchedule3[[#This Row],[Payment Number]])-ROW(PaymentSchedule3[[#Headers],[Payment Number]])-2)+DAY(LoanStartDate),"")</f>
        <v/>
      </c>
      <c r="D320" s="51" t="str">
        <f ca="1">IF(PaymentSchedule3[[#This Row],[Payment Number]]&lt;&gt;"",IF(ROW()-ROW(PaymentSchedule3[[#Headers],[Beginning
Balance]])=1,LoanAmount,INDEX(PaymentSchedule3[Ending
Balance],ROW()-ROW(PaymentSchedule3[[#Headers],[Beginning
Balance]])-1)),"")</f>
        <v/>
      </c>
      <c r="E320" s="52" t="str">
        <f ca="1">IF(PaymentSchedule3[[#This Row],[Payment Number]]&lt;&gt;"",ScheduledPayment,"")</f>
        <v/>
      </c>
      <c r="F32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0" s="51" t="str">
        <f ca="1">IF(PaymentSchedule3[[#This Row],[Payment Number]]&lt;&gt;"",PaymentSchedule3[[#This Row],[Total
Payment]]-PaymentSchedule3[[#This Row],[Interest]],"")</f>
        <v/>
      </c>
      <c r="I320" s="53" t="str">
        <f ca="1">IF(PaymentSchedule3[[#This Row],[Payment Number]]&lt;&gt;"",PaymentSchedule3[[#This Row],[Beginning
Balance]]*(InterestRate/PaymentsPerYear),"")</f>
        <v/>
      </c>
      <c r="J320" s="51" t="str">
        <f ca="1">IF(PaymentSchedule3[[#This Row],[Payment Number]]&lt;&gt;"",IF(PaymentSchedule3[[#This Row],[Scheduled Payment]]+PaymentSchedule3[[#This Row],[Extra
Payment]]&lt;=PaymentSchedule3[[#This Row],[Beginning
Balance]],PaymentSchedule3[[#This Row],[Beginning
Balance]]-PaymentSchedule3[[#This Row],[Principal]],0),"")</f>
        <v/>
      </c>
      <c r="K320" s="53" t="str">
        <f ca="1">IF(PaymentSchedule3[[#This Row],[Payment Number]]&lt;&gt;"",SUM(INDEX(PaymentSchedule3[Interest],1,1):PaymentSchedule3[[#This Row],[Interest]]),"")</f>
        <v/>
      </c>
    </row>
    <row r="321" spans="2:11" ht="18" customHeight="1">
      <c r="B321" s="49" t="str">
        <f ca="1">IF(LoanIsGood,IF(ROW()-ROW(PaymentSchedule3[[#Headers],[Payment Number]])&gt;ScheduledNumberOfPayments,"",ROW()-ROW(PaymentSchedule3[[#Headers],[Payment Number]])),"")</f>
        <v/>
      </c>
      <c r="C321" s="50" t="str">
        <f ca="1">IF(PaymentSchedule3[[#This Row],[Payment Number]]&lt;&gt;"",EOMONTH(LoanStartDate,ROW(PaymentSchedule3[[#This Row],[Payment Number]])-ROW(PaymentSchedule3[[#Headers],[Payment Number]])-2)+DAY(LoanStartDate),"")</f>
        <v/>
      </c>
      <c r="D321" s="51" t="str">
        <f ca="1">IF(PaymentSchedule3[[#This Row],[Payment Number]]&lt;&gt;"",IF(ROW()-ROW(PaymentSchedule3[[#Headers],[Beginning
Balance]])=1,LoanAmount,INDEX(PaymentSchedule3[Ending
Balance],ROW()-ROW(PaymentSchedule3[[#Headers],[Beginning
Balance]])-1)),"")</f>
        <v/>
      </c>
      <c r="E321" s="52" t="str">
        <f ca="1">IF(PaymentSchedule3[[#This Row],[Payment Number]]&lt;&gt;"",ScheduledPayment,"")</f>
        <v/>
      </c>
      <c r="F32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1" s="51" t="str">
        <f ca="1">IF(PaymentSchedule3[[#This Row],[Payment Number]]&lt;&gt;"",PaymentSchedule3[[#This Row],[Total
Payment]]-PaymentSchedule3[[#This Row],[Interest]],"")</f>
        <v/>
      </c>
      <c r="I321" s="53" t="str">
        <f ca="1">IF(PaymentSchedule3[[#This Row],[Payment Number]]&lt;&gt;"",PaymentSchedule3[[#This Row],[Beginning
Balance]]*(InterestRate/PaymentsPerYear),"")</f>
        <v/>
      </c>
      <c r="J321" s="51" t="str">
        <f ca="1">IF(PaymentSchedule3[[#This Row],[Payment Number]]&lt;&gt;"",IF(PaymentSchedule3[[#This Row],[Scheduled Payment]]+PaymentSchedule3[[#This Row],[Extra
Payment]]&lt;=PaymentSchedule3[[#This Row],[Beginning
Balance]],PaymentSchedule3[[#This Row],[Beginning
Balance]]-PaymentSchedule3[[#This Row],[Principal]],0),"")</f>
        <v/>
      </c>
      <c r="K321" s="53" t="str">
        <f ca="1">IF(PaymentSchedule3[[#This Row],[Payment Number]]&lt;&gt;"",SUM(INDEX(PaymentSchedule3[Interest],1,1):PaymentSchedule3[[#This Row],[Interest]]),"")</f>
        <v/>
      </c>
    </row>
    <row r="322" spans="2:11" ht="18" customHeight="1">
      <c r="B322" s="49" t="str">
        <f ca="1">IF(LoanIsGood,IF(ROW()-ROW(PaymentSchedule3[[#Headers],[Payment Number]])&gt;ScheduledNumberOfPayments,"",ROW()-ROW(PaymentSchedule3[[#Headers],[Payment Number]])),"")</f>
        <v/>
      </c>
      <c r="C322" s="50" t="str">
        <f ca="1">IF(PaymentSchedule3[[#This Row],[Payment Number]]&lt;&gt;"",EOMONTH(LoanStartDate,ROW(PaymentSchedule3[[#This Row],[Payment Number]])-ROW(PaymentSchedule3[[#Headers],[Payment Number]])-2)+DAY(LoanStartDate),"")</f>
        <v/>
      </c>
      <c r="D322" s="51" t="str">
        <f ca="1">IF(PaymentSchedule3[[#This Row],[Payment Number]]&lt;&gt;"",IF(ROW()-ROW(PaymentSchedule3[[#Headers],[Beginning
Balance]])=1,LoanAmount,INDEX(PaymentSchedule3[Ending
Balance],ROW()-ROW(PaymentSchedule3[[#Headers],[Beginning
Balance]])-1)),"")</f>
        <v/>
      </c>
      <c r="E322" s="52" t="str">
        <f ca="1">IF(PaymentSchedule3[[#This Row],[Payment Number]]&lt;&gt;"",ScheduledPayment,"")</f>
        <v/>
      </c>
      <c r="F32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2" s="51" t="str">
        <f ca="1">IF(PaymentSchedule3[[#This Row],[Payment Number]]&lt;&gt;"",PaymentSchedule3[[#This Row],[Total
Payment]]-PaymentSchedule3[[#This Row],[Interest]],"")</f>
        <v/>
      </c>
      <c r="I322" s="53" t="str">
        <f ca="1">IF(PaymentSchedule3[[#This Row],[Payment Number]]&lt;&gt;"",PaymentSchedule3[[#This Row],[Beginning
Balance]]*(InterestRate/PaymentsPerYear),"")</f>
        <v/>
      </c>
      <c r="J322" s="51" t="str">
        <f ca="1">IF(PaymentSchedule3[[#This Row],[Payment Number]]&lt;&gt;"",IF(PaymentSchedule3[[#This Row],[Scheduled Payment]]+PaymentSchedule3[[#This Row],[Extra
Payment]]&lt;=PaymentSchedule3[[#This Row],[Beginning
Balance]],PaymentSchedule3[[#This Row],[Beginning
Balance]]-PaymentSchedule3[[#This Row],[Principal]],0),"")</f>
        <v/>
      </c>
      <c r="K322" s="53" t="str">
        <f ca="1">IF(PaymentSchedule3[[#This Row],[Payment Number]]&lt;&gt;"",SUM(INDEX(PaymentSchedule3[Interest],1,1):PaymentSchedule3[[#This Row],[Interest]]),"")</f>
        <v/>
      </c>
    </row>
    <row r="323" spans="2:11" ht="18" customHeight="1">
      <c r="B323" s="49" t="str">
        <f ca="1">IF(LoanIsGood,IF(ROW()-ROW(PaymentSchedule3[[#Headers],[Payment Number]])&gt;ScheduledNumberOfPayments,"",ROW()-ROW(PaymentSchedule3[[#Headers],[Payment Number]])),"")</f>
        <v/>
      </c>
      <c r="C323" s="50" t="str">
        <f ca="1">IF(PaymentSchedule3[[#This Row],[Payment Number]]&lt;&gt;"",EOMONTH(LoanStartDate,ROW(PaymentSchedule3[[#This Row],[Payment Number]])-ROW(PaymentSchedule3[[#Headers],[Payment Number]])-2)+DAY(LoanStartDate),"")</f>
        <v/>
      </c>
      <c r="D323" s="51" t="str">
        <f ca="1">IF(PaymentSchedule3[[#This Row],[Payment Number]]&lt;&gt;"",IF(ROW()-ROW(PaymentSchedule3[[#Headers],[Beginning
Balance]])=1,LoanAmount,INDEX(PaymentSchedule3[Ending
Balance],ROW()-ROW(PaymentSchedule3[[#Headers],[Beginning
Balance]])-1)),"")</f>
        <v/>
      </c>
      <c r="E323" s="52" t="str">
        <f ca="1">IF(PaymentSchedule3[[#This Row],[Payment Number]]&lt;&gt;"",ScheduledPayment,"")</f>
        <v/>
      </c>
      <c r="F32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3" s="51" t="str">
        <f ca="1">IF(PaymentSchedule3[[#This Row],[Payment Number]]&lt;&gt;"",PaymentSchedule3[[#This Row],[Total
Payment]]-PaymentSchedule3[[#This Row],[Interest]],"")</f>
        <v/>
      </c>
      <c r="I323" s="53" t="str">
        <f ca="1">IF(PaymentSchedule3[[#This Row],[Payment Number]]&lt;&gt;"",PaymentSchedule3[[#This Row],[Beginning
Balance]]*(InterestRate/PaymentsPerYear),"")</f>
        <v/>
      </c>
      <c r="J323" s="51" t="str">
        <f ca="1">IF(PaymentSchedule3[[#This Row],[Payment Number]]&lt;&gt;"",IF(PaymentSchedule3[[#This Row],[Scheduled Payment]]+PaymentSchedule3[[#This Row],[Extra
Payment]]&lt;=PaymentSchedule3[[#This Row],[Beginning
Balance]],PaymentSchedule3[[#This Row],[Beginning
Balance]]-PaymentSchedule3[[#This Row],[Principal]],0),"")</f>
        <v/>
      </c>
      <c r="K323" s="53" t="str">
        <f ca="1">IF(PaymentSchedule3[[#This Row],[Payment Number]]&lt;&gt;"",SUM(INDEX(PaymentSchedule3[Interest],1,1):PaymentSchedule3[[#This Row],[Interest]]),"")</f>
        <v/>
      </c>
    </row>
    <row r="324" spans="2:11" ht="18" customHeight="1">
      <c r="B324" s="49" t="str">
        <f ca="1">IF(LoanIsGood,IF(ROW()-ROW(PaymentSchedule3[[#Headers],[Payment Number]])&gt;ScheduledNumberOfPayments,"",ROW()-ROW(PaymentSchedule3[[#Headers],[Payment Number]])),"")</f>
        <v/>
      </c>
      <c r="C324" s="50" t="str">
        <f ca="1">IF(PaymentSchedule3[[#This Row],[Payment Number]]&lt;&gt;"",EOMONTH(LoanStartDate,ROW(PaymentSchedule3[[#This Row],[Payment Number]])-ROW(PaymentSchedule3[[#Headers],[Payment Number]])-2)+DAY(LoanStartDate),"")</f>
        <v/>
      </c>
      <c r="D324" s="51" t="str">
        <f ca="1">IF(PaymentSchedule3[[#This Row],[Payment Number]]&lt;&gt;"",IF(ROW()-ROW(PaymentSchedule3[[#Headers],[Beginning
Balance]])=1,LoanAmount,INDEX(PaymentSchedule3[Ending
Balance],ROW()-ROW(PaymentSchedule3[[#Headers],[Beginning
Balance]])-1)),"")</f>
        <v/>
      </c>
      <c r="E324" s="52" t="str">
        <f ca="1">IF(PaymentSchedule3[[#This Row],[Payment Number]]&lt;&gt;"",ScheduledPayment,"")</f>
        <v/>
      </c>
      <c r="F32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4" s="51" t="str">
        <f ca="1">IF(PaymentSchedule3[[#This Row],[Payment Number]]&lt;&gt;"",PaymentSchedule3[[#This Row],[Total
Payment]]-PaymentSchedule3[[#This Row],[Interest]],"")</f>
        <v/>
      </c>
      <c r="I324" s="53" t="str">
        <f ca="1">IF(PaymentSchedule3[[#This Row],[Payment Number]]&lt;&gt;"",PaymentSchedule3[[#This Row],[Beginning
Balance]]*(InterestRate/PaymentsPerYear),"")</f>
        <v/>
      </c>
      <c r="J324" s="51" t="str">
        <f ca="1">IF(PaymentSchedule3[[#This Row],[Payment Number]]&lt;&gt;"",IF(PaymentSchedule3[[#This Row],[Scheduled Payment]]+PaymentSchedule3[[#This Row],[Extra
Payment]]&lt;=PaymentSchedule3[[#This Row],[Beginning
Balance]],PaymentSchedule3[[#This Row],[Beginning
Balance]]-PaymentSchedule3[[#This Row],[Principal]],0),"")</f>
        <v/>
      </c>
      <c r="K324" s="53" t="str">
        <f ca="1">IF(PaymentSchedule3[[#This Row],[Payment Number]]&lt;&gt;"",SUM(INDEX(PaymentSchedule3[Interest],1,1):PaymentSchedule3[[#This Row],[Interest]]),"")</f>
        <v/>
      </c>
    </row>
    <row r="325" spans="2:11" ht="18" customHeight="1">
      <c r="B325" s="49" t="str">
        <f ca="1">IF(LoanIsGood,IF(ROW()-ROW(PaymentSchedule3[[#Headers],[Payment Number]])&gt;ScheduledNumberOfPayments,"",ROW()-ROW(PaymentSchedule3[[#Headers],[Payment Number]])),"")</f>
        <v/>
      </c>
      <c r="C325" s="50" t="str">
        <f ca="1">IF(PaymentSchedule3[[#This Row],[Payment Number]]&lt;&gt;"",EOMONTH(LoanStartDate,ROW(PaymentSchedule3[[#This Row],[Payment Number]])-ROW(PaymentSchedule3[[#Headers],[Payment Number]])-2)+DAY(LoanStartDate),"")</f>
        <v/>
      </c>
      <c r="D325" s="51" t="str">
        <f ca="1">IF(PaymentSchedule3[[#This Row],[Payment Number]]&lt;&gt;"",IF(ROW()-ROW(PaymentSchedule3[[#Headers],[Beginning
Balance]])=1,LoanAmount,INDEX(PaymentSchedule3[Ending
Balance],ROW()-ROW(PaymentSchedule3[[#Headers],[Beginning
Balance]])-1)),"")</f>
        <v/>
      </c>
      <c r="E325" s="52" t="str">
        <f ca="1">IF(PaymentSchedule3[[#This Row],[Payment Number]]&lt;&gt;"",ScheduledPayment,"")</f>
        <v/>
      </c>
      <c r="F32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5" s="51" t="str">
        <f ca="1">IF(PaymentSchedule3[[#This Row],[Payment Number]]&lt;&gt;"",PaymentSchedule3[[#This Row],[Total
Payment]]-PaymentSchedule3[[#This Row],[Interest]],"")</f>
        <v/>
      </c>
      <c r="I325" s="53" t="str">
        <f ca="1">IF(PaymentSchedule3[[#This Row],[Payment Number]]&lt;&gt;"",PaymentSchedule3[[#This Row],[Beginning
Balance]]*(InterestRate/PaymentsPerYear),"")</f>
        <v/>
      </c>
      <c r="J325" s="51" t="str">
        <f ca="1">IF(PaymentSchedule3[[#This Row],[Payment Number]]&lt;&gt;"",IF(PaymentSchedule3[[#This Row],[Scheduled Payment]]+PaymentSchedule3[[#This Row],[Extra
Payment]]&lt;=PaymentSchedule3[[#This Row],[Beginning
Balance]],PaymentSchedule3[[#This Row],[Beginning
Balance]]-PaymentSchedule3[[#This Row],[Principal]],0),"")</f>
        <v/>
      </c>
      <c r="K325" s="53" t="str">
        <f ca="1">IF(PaymentSchedule3[[#This Row],[Payment Number]]&lt;&gt;"",SUM(INDEX(PaymentSchedule3[Interest],1,1):PaymentSchedule3[[#This Row],[Interest]]),"")</f>
        <v/>
      </c>
    </row>
    <row r="326" spans="2:11" ht="18" customHeight="1">
      <c r="B326" s="49" t="str">
        <f ca="1">IF(LoanIsGood,IF(ROW()-ROW(PaymentSchedule3[[#Headers],[Payment Number]])&gt;ScheduledNumberOfPayments,"",ROW()-ROW(PaymentSchedule3[[#Headers],[Payment Number]])),"")</f>
        <v/>
      </c>
      <c r="C326" s="50" t="str">
        <f ca="1">IF(PaymentSchedule3[[#This Row],[Payment Number]]&lt;&gt;"",EOMONTH(LoanStartDate,ROW(PaymentSchedule3[[#This Row],[Payment Number]])-ROW(PaymentSchedule3[[#Headers],[Payment Number]])-2)+DAY(LoanStartDate),"")</f>
        <v/>
      </c>
      <c r="D326" s="51" t="str">
        <f ca="1">IF(PaymentSchedule3[[#This Row],[Payment Number]]&lt;&gt;"",IF(ROW()-ROW(PaymentSchedule3[[#Headers],[Beginning
Balance]])=1,LoanAmount,INDEX(PaymentSchedule3[Ending
Balance],ROW()-ROW(PaymentSchedule3[[#Headers],[Beginning
Balance]])-1)),"")</f>
        <v/>
      </c>
      <c r="E326" s="52" t="str">
        <f ca="1">IF(PaymentSchedule3[[#This Row],[Payment Number]]&lt;&gt;"",ScheduledPayment,"")</f>
        <v/>
      </c>
      <c r="F32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6" s="51" t="str">
        <f ca="1">IF(PaymentSchedule3[[#This Row],[Payment Number]]&lt;&gt;"",PaymentSchedule3[[#This Row],[Total
Payment]]-PaymentSchedule3[[#This Row],[Interest]],"")</f>
        <v/>
      </c>
      <c r="I326" s="53" t="str">
        <f ca="1">IF(PaymentSchedule3[[#This Row],[Payment Number]]&lt;&gt;"",PaymentSchedule3[[#This Row],[Beginning
Balance]]*(InterestRate/PaymentsPerYear),"")</f>
        <v/>
      </c>
      <c r="J326" s="51" t="str">
        <f ca="1">IF(PaymentSchedule3[[#This Row],[Payment Number]]&lt;&gt;"",IF(PaymentSchedule3[[#This Row],[Scheduled Payment]]+PaymentSchedule3[[#This Row],[Extra
Payment]]&lt;=PaymentSchedule3[[#This Row],[Beginning
Balance]],PaymentSchedule3[[#This Row],[Beginning
Balance]]-PaymentSchedule3[[#This Row],[Principal]],0),"")</f>
        <v/>
      </c>
      <c r="K326" s="53" t="str">
        <f ca="1">IF(PaymentSchedule3[[#This Row],[Payment Number]]&lt;&gt;"",SUM(INDEX(PaymentSchedule3[Interest],1,1):PaymentSchedule3[[#This Row],[Interest]]),"")</f>
        <v/>
      </c>
    </row>
    <row r="327" spans="2:11" ht="18" customHeight="1">
      <c r="B327" s="49" t="str">
        <f ca="1">IF(LoanIsGood,IF(ROW()-ROW(PaymentSchedule3[[#Headers],[Payment Number]])&gt;ScheduledNumberOfPayments,"",ROW()-ROW(PaymentSchedule3[[#Headers],[Payment Number]])),"")</f>
        <v/>
      </c>
      <c r="C327" s="50" t="str">
        <f ca="1">IF(PaymentSchedule3[[#This Row],[Payment Number]]&lt;&gt;"",EOMONTH(LoanStartDate,ROW(PaymentSchedule3[[#This Row],[Payment Number]])-ROW(PaymentSchedule3[[#Headers],[Payment Number]])-2)+DAY(LoanStartDate),"")</f>
        <v/>
      </c>
      <c r="D327" s="51" t="str">
        <f ca="1">IF(PaymentSchedule3[[#This Row],[Payment Number]]&lt;&gt;"",IF(ROW()-ROW(PaymentSchedule3[[#Headers],[Beginning
Balance]])=1,LoanAmount,INDEX(PaymentSchedule3[Ending
Balance],ROW()-ROW(PaymentSchedule3[[#Headers],[Beginning
Balance]])-1)),"")</f>
        <v/>
      </c>
      <c r="E327" s="52" t="str">
        <f ca="1">IF(PaymentSchedule3[[#This Row],[Payment Number]]&lt;&gt;"",ScheduledPayment,"")</f>
        <v/>
      </c>
      <c r="F32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7" s="51" t="str">
        <f ca="1">IF(PaymentSchedule3[[#This Row],[Payment Number]]&lt;&gt;"",PaymentSchedule3[[#This Row],[Total
Payment]]-PaymentSchedule3[[#This Row],[Interest]],"")</f>
        <v/>
      </c>
      <c r="I327" s="53" t="str">
        <f ca="1">IF(PaymentSchedule3[[#This Row],[Payment Number]]&lt;&gt;"",PaymentSchedule3[[#This Row],[Beginning
Balance]]*(InterestRate/PaymentsPerYear),"")</f>
        <v/>
      </c>
      <c r="J327" s="51" t="str">
        <f ca="1">IF(PaymentSchedule3[[#This Row],[Payment Number]]&lt;&gt;"",IF(PaymentSchedule3[[#This Row],[Scheduled Payment]]+PaymentSchedule3[[#This Row],[Extra
Payment]]&lt;=PaymentSchedule3[[#This Row],[Beginning
Balance]],PaymentSchedule3[[#This Row],[Beginning
Balance]]-PaymentSchedule3[[#This Row],[Principal]],0),"")</f>
        <v/>
      </c>
      <c r="K327" s="53" t="str">
        <f ca="1">IF(PaymentSchedule3[[#This Row],[Payment Number]]&lt;&gt;"",SUM(INDEX(PaymentSchedule3[Interest],1,1):PaymentSchedule3[[#This Row],[Interest]]),"")</f>
        <v/>
      </c>
    </row>
    <row r="328" spans="2:11" ht="18" customHeight="1">
      <c r="B328" s="49" t="str">
        <f ca="1">IF(LoanIsGood,IF(ROW()-ROW(PaymentSchedule3[[#Headers],[Payment Number]])&gt;ScheduledNumberOfPayments,"",ROW()-ROW(PaymentSchedule3[[#Headers],[Payment Number]])),"")</f>
        <v/>
      </c>
      <c r="C328" s="50" t="str">
        <f ca="1">IF(PaymentSchedule3[[#This Row],[Payment Number]]&lt;&gt;"",EOMONTH(LoanStartDate,ROW(PaymentSchedule3[[#This Row],[Payment Number]])-ROW(PaymentSchedule3[[#Headers],[Payment Number]])-2)+DAY(LoanStartDate),"")</f>
        <v/>
      </c>
      <c r="D328" s="51" t="str">
        <f ca="1">IF(PaymentSchedule3[[#This Row],[Payment Number]]&lt;&gt;"",IF(ROW()-ROW(PaymentSchedule3[[#Headers],[Beginning
Balance]])=1,LoanAmount,INDEX(PaymentSchedule3[Ending
Balance],ROW()-ROW(PaymentSchedule3[[#Headers],[Beginning
Balance]])-1)),"")</f>
        <v/>
      </c>
      <c r="E328" s="52" t="str">
        <f ca="1">IF(PaymentSchedule3[[#This Row],[Payment Number]]&lt;&gt;"",ScheduledPayment,"")</f>
        <v/>
      </c>
      <c r="F32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8" s="51" t="str">
        <f ca="1">IF(PaymentSchedule3[[#This Row],[Payment Number]]&lt;&gt;"",PaymentSchedule3[[#This Row],[Total
Payment]]-PaymentSchedule3[[#This Row],[Interest]],"")</f>
        <v/>
      </c>
      <c r="I328" s="53" t="str">
        <f ca="1">IF(PaymentSchedule3[[#This Row],[Payment Number]]&lt;&gt;"",PaymentSchedule3[[#This Row],[Beginning
Balance]]*(InterestRate/PaymentsPerYear),"")</f>
        <v/>
      </c>
      <c r="J328" s="51" t="str">
        <f ca="1">IF(PaymentSchedule3[[#This Row],[Payment Number]]&lt;&gt;"",IF(PaymentSchedule3[[#This Row],[Scheduled Payment]]+PaymentSchedule3[[#This Row],[Extra
Payment]]&lt;=PaymentSchedule3[[#This Row],[Beginning
Balance]],PaymentSchedule3[[#This Row],[Beginning
Balance]]-PaymentSchedule3[[#This Row],[Principal]],0),"")</f>
        <v/>
      </c>
      <c r="K328" s="53" t="str">
        <f ca="1">IF(PaymentSchedule3[[#This Row],[Payment Number]]&lt;&gt;"",SUM(INDEX(PaymentSchedule3[Interest],1,1):PaymentSchedule3[[#This Row],[Interest]]),"")</f>
        <v/>
      </c>
    </row>
    <row r="329" spans="2:11" ht="18" customHeight="1">
      <c r="B329" s="49" t="str">
        <f ca="1">IF(LoanIsGood,IF(ROW()-ROW(PaymentSchedule3[[#Headers],[Payment Number]])&gt;ScheduledNumberOfPayments,"",ROW()-ROW(PaymentSchedule3[[#Headers],[Payment Number]])),"")</f>
        <v/>
      </c>
      <c r="C329" s="50" t="str">
        <f ca="1">IF(PaymentSchedule3[[#This Row],[Payment Number]]&lt;&gt;"",EOMONTH(LoanStartDate,ROW(PaymentSchedule3[[#This Row],[Payment Number]])-ROW(PaymentSchedule3[[#Headers],[Payment Number]])-2)+DAY(LoanStartDate),"")</f>
        <v/>
      </c>
      <c r="D329" s="51" t="str">
        <f ca="1">IF(PaymentSchedule3[[#This Row],[Payment Number]]&lt;&gt;"",IF(ROW()-ROW(PaymentSchedule3[[#Headers],[Beginning
Balance]])=1,LoanAmount,INDEX(PaymentSchedule3[Ending
Balance],ROW()-ROW(PaymentSchedule3[[#Headers],[Beginning
Balance]])-1)),"")</f>
        <v/>
      </c>
      <c r="E329" s="52" t="str">
        <f ca="1">IF(PaymentSchedule3[[#This Row],[Payment Number]]&lt;&gt;"",ScheduledPayment,"")</f>
        <v/>
      </c>
      <c r="F32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2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29" s="51" t="str">
        <f ca="1">IF(PaymentSchedule3[[#This Row],[Payment Number]]&lt;&gt;"",PaymentSchedule3[[#This Row],[Total
Payment]]-PaymentSchedule3[[#This Row],[Interest]],"")</f>
        <v/>
      </c>
      <c r="I329" s="53" t="str">
        <f ca="1">IF(PaymentSchedule3[[#This Row],[Payment Number]]&lt;&gt;"",PaymentSchedule3[[#This Row],[Beginning
Balance]]*(InterestRate/PaymentsPerYear),"")</f>
        <v/>
      </c>
      <c r="J329" s="51" t="str">
        <f ca="1">IF(PaymentSchedule3[[#This Row],[Payment Number]]&lt;&gt;"",IF(PaymentSchedule3[[#This Row],[Scheduled Payment]]+PaymentSchedule3[[#This Row],[Extra
Payment]]&lt;=PaymentSchedule3[[#This Row],[Beginning
Balance]],PaymentSchedule3[[#This Row],[Beginning
Balance]]-PaymentSchedule3[[#This Row],[Principal]],0),"")</f>
        <v/>
      </c>
      <c r="K329" s="53" t="str">
        <f ca="1">IF(PaymentSchedule3[[#This Row],[Payment Number]]&lt;&gt;"",SUM(INDEX(PaymentSchedule3[Interest],1,1):PaymentSchedule3[[#This Row],[Interest]]),"")</f>
        <v/>
      </c>
    </row>
    <row r="330" spans="2:11" ht="18" customHeight="1">
      <c r="B330" s="49" t="str">
        <f ca="1">IF(LoanIsGood,IF(ROW()-ROW(PaymentSchedule3[[#Headers],[Payment Number]])&gt;ScheduledNumberOfPayments,"",ROW()-ROW(PaymentSchedule3[[#Headers],[Payment Number]])),"")</f>
        <v/>
      </c>
      <c r="C330" s="50" t="str">
        <f ca="1">IF(PaymentSchedule3[[#This Row],[Payment Number]]&lt;&gt;"",EOMONTH(LoanStartDate,ROW(PaymentSchedule3[[#This Row],[Payment Number]])-ROW(PaymentSchedule3[[#Headers],[Payment Number]])-2)+DAY(LoanStartDate),"")</f>
        <v/>
      </c>
      <c r="D330" s="51" t="str">
        <f ca="1">IF(PaymentSchedule3[[#This Row],[Payment Number]]&lt;&gt;"",IF(ROW()-ROW(PaymentSchedule3[[#Headers],[Beginning
Balance]])=1,LoanAmount,INDEX(PaymentSchedule3[Ending
Balance],ROW()-ROW(PaymentSchedule3[[#Headers],[Beginning
Balance]])-1)),"")</f>
        <v/>
      </c>
      <c r="E330" s="52" t="str">
        <f ca="1">IF(PaymentSchedule3[[#This Row],[Payment Number]]&lt;&gt;"",ScheduledPayment,"")</f>
        <v/>
      </c>
      <c r="F33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0" s="51" t="str">
        <f ca="1">IF(PaymentSchedule3[[#This Row],[Payment Number]]&lt;&gt;"",PaymentSchedule3[[#This Row],[Total
Payment]]-PaymentSchedule3[[#This Row],[Interest]],"")</f>
        <v/>
      </c>
      <c r="I330" s="53" t="str">
        <f ca="1">IF(PaymentSchedule3[[#This Row],[Payment Number]]&lt;&gt;"",PaymentSchedule3[[#This Row],[Beginning
Balance]]*(InterestRate/PaymentsPerYear),"")</f>
        <v/>
      </c>
      <c r="J330" s="51" t="str">
        <f ca="1">IF(PaymentSchedule3[[#This Row],[Payment Number]]&lt;&gt;"",IF(PaymentSchedule3[[#This Row],[Scheduled Payment]]+PaymentSchedule3[[#This Row],[Extra
Payment]]&lt;=PaymentSchedule3[[#This Row],[Beginning
Balance]],PaymentSchedule3[[#This Row],[Beginning
Balance]]-PaymentSchedule3[[#This Row],[Principal]],0),"")</f>
        <v/>
      </c>
      <c r="K330" s="53" t="str">
        <f ca="1">IF(PaymentSchedule3[[#This Row],[Payment Number]]&lt;&gt;"",SUM(INDEX(PaymentSchedule3[Interest],1,1):PaymentSchedule3[[#This Row],[Interest]]),"")</f>
        <v/>
      </c>
    </row>
    <row r="331" spans="2:11" ht="18" customHeight="1">
      <c r="B331" s="49" t="str">
        <f ca="1">IF(LoanIsGood,IF(ROW()-ROW(PaymentSchedule3[[#Headers],[Payment Number]])&gt;ScheduledNumberOfPayments,"",ROW()-ROW(PaymentSchedule3[[#Headers],[Payment Number]])),"")</f>
        <v/>
      </c>
      <c r="C331" s="50" t="str">
        <f ca="1">IF(PaymentSchedule3[[#This Row],[Payment Number]]&lt;&gt;"",EOMONTH(LoanStartDate,ROW(PaymentSchedule3[[#This Row],[Payment Number]])-ROW(PaymentSchedule3[[#Headers],[Payment Number]])-2)+DAY(LoanStartDate),"")</f>
        <v/>
      </c>
      <c r="D331" s="51" t="str">
        <f ca="1">IF(PaymentSchedule3[[#This Row],[Payment Number]]&lt;&gt;"",IF(ROW()-ROW(PaymentSchedule3[[#Headers],[Beginning
Balance]])=1,LoanAmount,INDEX(PaymentSchedule3[Ending
Balance],ROW()-ROW(PaymentSchedule3[[#Headers],[Beginning
Balance]])-1)),"")</f>
        <v/>
      </c>
      <c r="E331" s="52" t="str">
        <f ca="1">IF(PaymentSchedule3[[#This Row],[Payment Number]]&lt;&gt;"",ScheduledPayment,"")</f>
        <v/>
      </c>
      <c r="F33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1" s="51" t="str">
        <f ca="1">IF(PaymentSchedule3[[#This Row],[Payment Number]]&lt;&gt;"",PaymentSchedule3[[#This Row],[Total
Payment]]-PaymentSchedule3[[#This Row],[Interest]],"")</f>
        <v/>
      </c>
      <c r="I331" s="53" t="str">
        <f ca="1">IF(PaymentSchedule3[[#This Row],[Payment Number]]&lt;&gt;"",PaymentSchedule3[[#This Row],[Beginning
Balance]]*(InterestRate/PaymentsPerYear),"")</f>
        <v/>
      </c>
      <c r="J331" s="51" t="str">
        <f ca="1">IF(PaymentSchedule3[[#This Row],[Payment Number]]&lt;&gt;"",IF(PaymentSchedule3[[#This Row],[Scheduled Payment]]+PaymentSchedule3[[#This Row],[Extra
Payment]]&lt;=PaymentSchedule3[[#This Row],[Beginning
Balance]],PaymentSchedule3[[#This Row],[Beginning
Balance]]-PaymentSchedule3[[#This Row],[Principal]],0),"")</f>
        <v/>
      </c>
      <c r="K331" s="53" t="str">
        <f ca="1">IF(PaymentSchedule3[[#This Row],[Payment Number]]&lt;&gt;"",SUM(INDEX(PaymentSchedule3[Interest],1,1):PaymentSchedule3[[#This Row],[Interest]]),"")</f>
        <v/>
      </c>
    </row>
    <row r="332" spans="2:11" ht="18" customHeight="1">
      <c r="B332" s="49" t="str">
        <f ca="1">IF(LoanIsGood,IF(ROW()-ROW(PaymentSchedule3[[#Headers],[Payment Number]])&gt;ScheduledNumberOfPayments,"",ROW()-ROW(PaymentSchedule3[[#Headers],[Payment Number]])),"")</f>
        <v/>
      </c>
      <c r="C332" s="50" t="str">
        <f ca="1">IF(PaymentSchedule3[[#This Row],[Payment Number]]&lt;&gt;"",EOMONTH(LoanStartDate,ROW(PaymentSchedule3[[#This Row],[Payment Number]])-ROW(PaymentSchedule3[[#Headers],[Payment Number]])-2)+DAY(LoanStartDate),"")</f>
        <v/>
      </c>
      <c r="D332" s="51" t="str">
        <f ca="1">IF(PaymentSchedule3[[#This Row],[Payment Number]]&lt;&gt;"",IF(ROW()-ROW(PaymentSchedule3[[#Headers],[Beginning
Balance]])=1,LoanAmount,INDEX(PaymentSchedule3[Ending
Balance],ROW()-ROW(PaymentSchedule3[[#Headers],[Beginning
Balance]])-1)),"")</f>
        <v/>
      </c>
      <c r="E332" s="52" t="str">
        <f ca="1">IF(PaymentSchedule3[[#This Row],[Payment Number]]&lt;&gt;"",ScheduledPayment,"")</f>
        <v/>
      </c>
      <c r="F33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2" s="51" t="str">
        <f ca="1">IF(PaymentSchedule3[[#This Row],[Payment Number]]&lt;&gt;"",PaymentSchedule3[[#This Row],[Total
Payment]]-PaymentSchedule3[[#This Row],[Interest]],"")</f>
        <v/>
      </c>
      <c r="I332" s="53" t="str">
        <f ca="1">IF(PaymentSchedule3[[#This Row],[Payment Number]]&lt;&gt;"",PaymentSchedule3[[#This Row],[Beginning
Balance]]*(InterestRate/PaymentsPerYear),"")</f>
        <v/>
      </c>
      <c r="J332" s="51" t="str">
        <f ca="1">IF(PaymentSchedule3[[#This Row],[Payment Number]]&lt;&gt;"",IF(PaymentSchedule3[[#This Row],[Scheduled Payment]]+PaymentSchedule3[[#This Row],[Extra
Payment]]&lt;=PaymentSchedule3[[#This Row],[Beginning
Balance]],PaymentSchedule3[[#This Row],[Beginning
Balance]]-PaymentSchedule3[[#This Row],[Principal]],0),"")</f>
        <v/>
      </c>
      <c r="K332" s="53" t="str">
        <f ca="1">IF(PaymentSchedule3[[#This Row],[Payment Number]]&lt;&gt;"",SUM(INDEX(PaymentSchedule3[Interest],1,1):PaymentSchedule3[[#This Row],[Interest]]),"")</f>
        <v/>
      </c>
    </row>
    <row r="333" spans="2:11" ht="18" customHeight="1">
      <c r="B333" s="49" t="str">
        <f ca="1">IF(LoanIsGood,IF(ROW()-ROW(PaymentSchedule3[[#Headers],[Payment Number]])&gt;ScheduledNumberOfPayments,"",ROW()-ROW(PaymentSchedule3[[#Headers],[Payment Number]])),"")</f>
        <v/>
      </c>
      <c r="C333" s="50" t="str">
        <f ca="1">IF(PaymentSchedule3[[#This Row],[Payment Number]]&lt;&gt;"",EOMONTH(LoanStartDate,ROW(PaymentSchedule3[[#This Row],[Payment Number]])-ROW(PaymentSchedule3[[#Headers],[Payment Number]])-2)+DAY(LoanStartDate),"")</f>
        <v/>
      </c>
      <c r="D333" s="51" t="str">
        <f ca="1">IF(PaymentSchedule3[[#This Row],[Payment Number]]&lt;&gt;"",IF(ROW()-ROW(PaymentSchedule3[[#Headers],[Beginning
Balance]])=1,LoanAmount,INDEX(PaymentSchedule3[Ending
Balance],ROW()-ROW(PaymentSchedule3[[#Headers],[Beginning
Balance]])-1)),"")</f>
        <v/>
      </c>
      <c r="E333" s="52" t="str">
        <f ca="1">IF(PaymentSchedule3[[#This Row],[Payment Number]]&lt;&gt;"",ScheduledPayment,"")</f>
        <v/>
      </c>
      <c r="F33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3" s="51" t="str">
        <f ca="1">IF(PaymentSchedule3[[#This Row],[Payment Number]]&lt;&gt;"",PaymentSchedule3[[#This Row],[Total
Payment]]-PaymentSchedule3[[#This Row],[Interest]],"")</f>
        <v/>
      </c>
      <c r="I333" s="53" t="str">
        <f ca="1">IF(PaymentSchedule3[[#This Row],[Payment Number]]&lt;&gt;"",PaymentSchedule3[[#This Row],[Beginning
Balance]]*(InterestRate/PaymentsPerYear),"")</f>
        <v/>
      </c>
      <c r="J333" s="51" t="str">
        <f ca="1">IF(PaymentSchedule3[[#This Row],[Payment Number]]&lt;&gt;"",IF(PaymentSchedule3[[#This Row],[Scheduled Payment]]+PaymentSchedule3[[#This Row],[Extra
Payment]]&lt;=PaymentSchedule3[[#This Row],[Beginning
Balance]],PaymentSchedule3[[#This Row],[Beginning
Balance]]-PaymentSchedule3[[#This Row],[Principal]],0),"")</f>
        <v/>
      </c>
      <c r="K333" s="53" t="str">
        <f ca="1">IF(PaymentSchedule3[[#This Row],[Payment Number]]&lt;&gt;"",SUM(INDEX(PaymentSchedule3[Interest],1,1):PaymentSchedule3[[#This Row],[Interest]]),"")</f>
        <v/>
      </c>
    </row>
    <row r="334" spans="2:11" ht="18" customHeight="1">
      <c r="B334" s="49" t="str">
        <f ca="1">IF(LoanIsGood,IF(ROW()-ROW(PaymentSchedule3[[#Headers],[Payment Number]])&gt;ScheduledNumberOfPayments,"",ROW()-ROW(PaymentSchedule3[[#Headers],[Payment Number]])),"")</f>
        <v/>
      </c>
      <c r="C334" s="50" t="str">
        <f ca="1">IF(PaymentSchedule3[[#This Row],[Payment Number]]&lt;&gt;"",EOMONTH(LoanStartDate,ROW(PaymentSchedule3[[#This Row],[Payment Number]])-ROW(PaymentSchedule3[[#Headers],[Payment Number]])-2)+DAY(LoanStartDate),"")</f>
        <v/>
      </c>
      <c r="D334" s="51" t="str">
        <f ca="1">IF(PaymentSchedule3[[#This Row],[Payment Number]]&lt;&gt;"",IF(ROW()-ROW(PaymentSchedule3[[#Headers],[Beginning
Balance]])=1,LoanAmount,INDEX(PaymentSchedule3[Ending
Balance],ROW()-ROW(PaymentSchedule3[[#Headers],[Beginning
Balance]])-1)),"")</f>
        <v/>
      </c>
      <c r="E334" s="52" t="str">
        <f ca="1">IF(PaymentSchedule3[[#This Row],[Payment Number]]&lt;&gt;"",ScheduledPayment,"")</f>
        <v/>
      </c>
      <c r="F33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4" s="51" t="str">
        <f ca="1">IF(PaymentSchedule3[[#This Row],[Payment Number]]&lt;&gt;"",PaymentSchedule3[[#This Row],[Total
Payment]]-PaymentSchedule3[[#This Row],[Interest]],"")</f>
        <v/>
      </c>
      <c r="I334" s="53" t="str">
        <f ca="1">IF(PaymentSchedule3[[#This Row],[Payment Number]]&lt;&gt;"",PaymentSchedule3[[#This Row],[Beginning
Balance]]*(InterestRate/PaymentsPerYear),"")</f>
        <v/>
      </c>
      <c r="J334" s="51" t="str">
        <f ca="1">IF(PaymentSchedule3[[#This Row],[Payment Number]]&lt;&gt;"",IF(PaymentSchedule3[[#This Row],[Scheduled Payment]]+PaymentSchedule3[[#This Row],[Extra
Payment]]&lt;=PaymentSchedule3[[#This Row],[Beginning
Balance]],PaymentSchedule3[[#This Row],[Beginning
Balance]]-PaymentSchedule3[[#This Row],[Principal]],0),"")</f>
        <v/>
      </c>
      <c r="K334" s="53" t="str">
        <f ca="1">IF(PaymentSchedule3[[#This Row],[Payment Number]]&lt;&gt;"",SUM(INDEX(PaymentSchedule3[Interest],1,1):PaymentSchedule3[[#This Row],[Interest]]),"")</f>
        <v/>
      </c>
    </row>
    <row r="335" spans="2:11" ht="18" customHeight="1">
      <c r="B335" s="49" t="str">
        <f ca="1">IF(LoanIsGood,IF(ROW()-ROW(PaymentSchedule3[[#Headers],[Payment Number]])&gt;ScheduledNumberOfPayments,"",ROW()-ROW(PaymentSchedule3[[#Headers],[Payment Number]])),"")</f>
        <v/>
      </c>
      <c r="C335" s="50" t="str">
        <f ca="1">IF(PaymentSchedule3[[#This Row],[Payment Number]]&lt;&gt;"",EOMONTH(LoanStartDate,ROW(PaymentSchedule3[[#This Row],[Payment Number]])-ROW(PaymentSchedule3[[#Headers],[Payment Number]])-2)+DAY(LoanStartDate),"")</f>
        <v/>
      </c>
      <c r="D335" s="51" t="str">
        <f ca="1">IF(PaymentSchedule3[[#This Row],[Payment Number]]&lt;&gt;"",IF(ROW()-ROW(PaymentSchedule3[[#Headers],[Beginning
Balance]])=1,LoanAmount,INDEX(PaymentSchedule3[Ending
Balance],ROW()-ROW(PaymentSchedule3[[#Headers],[Beginning
Balance]])-1)),"")</f>
        <v/>
      </c>
      <c r="E335" s="52" t="str">
        <f ca="1">IF(PaymentSchedule3[[#This Row],[Payment Number]]&lt;&gt;"",ScheduledPayment,"")</f>
        <v/>
      </c>
      <c r="F33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5" s="51" t="str">
        <f ca="1">IF(PaymentSchedule3[[#This Row],[Payment Number]]&lt;&gt;"",PaymentSchedule3[[#This Row],[Total
Payment]]-PaymentSchedule3[[#This Row],[Interest]],"")</f>
        <v/>
      </c>
      <c r="I335" s="53" t="str">
        <f ca="1">IF(PaymentSchedule3[[#This Row],[Payment Number]]&lt;&gt;"",PaymentSchedule3[[#This Row],[Beginning
Balance]]*(InterestRate/PaymentsPerYear),"")</f>
        <v/>
      </c>
      <c r="J335" s="51" t="str">
        <f ca="1">IF(PaymentSchedule3[[#This Row],[Payment Number]]&lt;&gt;"",IF(PaymentSchedule3[[#This Row],[Scheduled Payment]]+PaymentSchedule3[[#This Row],[Extra
Payment]]&lt;=PaymentSchedule3[[#This Row],[Beginning
Balance]],PaymentSchedule3[[#This Row],[Beginning
Balance]]-PaymentSchedule3[[#This Row],[Principal]],0),"")</f>
        <v/>
      </c>
      <c r="K335" s="53" t="str">
        <f ca="1">IF(PaymentSchedule3[[#This Row],[Payment Number]]&lt;&gt;"",SUM(INDEX(PaymentSchedule3[Interest],1,1):PaymentSchedule3[[#This Row],[Interest]]),"")</f>
        <v/>
      </c>
    </row>
    <row r="336" spans="2:11" ht="18" customHeight="1">
      <c r="B336" s="49" t="str">
        <f ca="1">IF(LoanIsGood,IF(ROW()-ROW(PaymentSchedule3[[#Headers],[Payment Number]])&gt;ScheduledNumberOfPayments,"",ROW()-ROW(PaymentSchedule3[[#Headers],[Payment Number]])),"")</f>
        <v/>
      </c>
      <c r="C336" s="50" t="str">
        <f ca="1">IF(PaymentSchedule3[[#This Row],[Payment Number]]&lt;&gt;"",EOMONTH(LoanStartDate,ROW(PaymentSchedule3[[#This Row],[Payment Number]])-ROW(PaymentSchedule3[[#Headers],[Payment Number]])-2)+DAY(LoanStartDate),"")</f>
        <v/>
      </c>
      <c r="D336" s="51" t="str">
        <f ca="1">IF(PaymentSchedule3[[#This Row],[Payment Number]]&lt;&gt;"",IF(ROW()-ROW(PaymentSchedule3[[#Headers],[Beginning
Balance]])=1,LoanAmount,INDEX(PaymentSchedule3[Ending
Balance],ROW()-ROW(PaymentSchedule3[[#Headers],[Beginning
Balance]])-1)),"")</f>
        <v/>
      </c>
      <c r="E336" s="52" t="str">
        <f ca="1">IF(PaymentSchedule3[[#This Row],[Payment Number]]&lt;&gt;"",ScheduledPayment,"")</f>
        <v/>
      </c>
      <c r="F33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6" s="51" t="str">
        <f ca="1">IF(PaymentSchedule3[[#This Row],[Payment Number]]&lt;&gt;"",PaymentSchedule3[[#This Row],[Total
Payment]]-PaymentSchedule3[[#This Row],[Interest]],"")</f>
        <v/>
      </c>
      <c r="I336" s="53" t="str">
        <f ca="1">IF(PaymentSchedule3[[#This Row],[Payment Number]]&lt;&gt;"",PaymentSchedule3[[#This Row],[Beginning
Balance]]*(InterestRate/PaymentsPerYear),"")</f>
        <v/>
      </c>
      <c r="J336" s="51" t="str">
        <f ca="1">IF(PaymentSchedule3[[#This Row],[Payment Number]]&lt;&gt;"",IF(PaymentSchedule3[[#This Row],[Scheduled Payment]]+PaymentSchedule3[[#This Row],[Extra
Payment]]&lt;=PaymentSchedule3[[#This Row],[Beginning
Balance]],PaymentSchedule3[[#This Row],[Beginning
Balance]]-PaymentSchedule3[[#This Row],[Principal]],0),"")</f>
        <v/>
      </c>
      <c r="K336" s="53" t="str">
        <f ca="1">IF(PaymentSchedule3[[#This Row],[Payment Number]]&lt;&gt;"",SUM(INDEX(PaymentSchedule3[Interest],1,1):PaymentSchedule3[[#This Row],[Interest]]),"")</f>
        <v/>
      </c>
    </row>
    <row r="337" spans="2:11" ht="18" customHeight="1">
      <c r="B337" s="49" t="str">
        <f ca="1">IF(LoanIsGood,IF(ROW()-ROW(PaymentSchedule3[[#Headers],[Payment Number]])&gt;ScheduledNumberOfPayments,"",ROW()-ROW(PaymentSchedule3[[#Headers],[Payment Number]])),"")</f>
        <v/>
      </c>
      <c r="C337" s="50" t="str">
        <f ca="1">IF(PaymentSchedule3[[#This Row],[Payment Number]]&lt;&gt;"",EOMONTH(LoanStartDate,ROW(PaymentSchedule3[[#This Row],[Payment Number]])-ROW(PaymentSchedule3[[#Headers],[Payment Number]])-2)+DAY(LoanStartDate),"")</f>
        <v/>
      </c>
      <c r="D337" s="51" t="str">
        <f ca="1">IF(PaymentSchedule3[[#This Row],[Payment Number]]&lt;&gt;"",IF(ROW()-ROW(PaymentSchedule3[[#Headers],[Beginning
Balance]])=1,LoanAmount,INDEX(PaymentSchedule3[Ending
Balance],ROW()-ROW(PaymentSchedule3[[#Headers],[Beginning
Balance]])-1)),"")</f>
        <v/>
      </c>
      <c r="E337" s="52" t="str">
        <f ca="1">IF(PaymentSchedule3[[#This Row],[Payment Number]]&lt;&gt;"",ScheduledPayment,"")</f>
        <v/>
      </c>
      <c r="F33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7" s="51" t="str">
        <f ca="1">IF(PaymentSchedule3[[#This Row],[Payment Number]]&lt;&gt;"",PaymentSchedule3[[#This Row],[Total
Payment]]-PaymentSchedule3[[#This Row],[Interest]],"")</f>
        <v/>
      </c>
      <c r="I337" s="53" t="str">
        <f ca="1">IF(PaymentSchedule3[[#This Row],[Payment Number]]&lt;&gt;"",PaymentSchedule3[[#This Row],[Beginning
Balance]]*(InterestRate/PaymentsPerYear),"")</f>
        <v/>
      </c>
      <c r="J337" s="51" t="str">
        <f ca="1">IF(PaymentSchedule3[[#This Row],[Payment Number]]&lt;&gt;"",IF(PaymentSchedule3[[#This Row],[Scheduled Payment]]+PaymentSchedule3[[#This Row],[Extra
Payment]]&lt;=PaymentSchedule3[[#This Row],[Beginning
Balance]],PaymentSchedule3[[#This Row],[Beginning
Balance]]-PaymentSchedule3[[#This Row],[Principal]],0),"")</f>
        <v/>
      </c>
      <c r="K337" s="53" t="str">
        <f ca="1">IF(PaymentSchedule3[[#This Row],[Payment Number]]&lt;&gt;"",SUM(INDEX(PaymentSchedule3[Interest],1,1):PaymentSchedule3[[#This Row],[Interest]]),"")</f>
        <v/>
      </c>
    </row>
    <row r="338" spans="2:11" ht="18" customHeight="1">
      <c r="B338" s="49" t="str">
        <f ca="1">IF(LoanIsGood,IF(ROW()-ROW(PaymentSchedule3[[#Headers],[Payment Number]])&gt;ScheduledNumberOfPayments,"",ROW()-ROW(PaymentSchedule3[[#Headers],[Payment Number]])),"")</f>
        <v/>
      </c>
      <c r="C338" s="50" t="str">
        <f ca="1">IF(PaymentSchedule3[[#This Row],[Payment Number]]&lt;&gt;"",EOMONTH(LoanStartDate,ROW(PaymentSchedule3[[#This Row],[Payment Number]])-ROW(PaymentSchedule3[[#Headers],[Payment Number]])-2)+DAY(LoanStartDate),"")</f>
        <v/>
      </c>
      <c r="D338" s="51" t="str">
        <f ca="1">IF(PaymentSchedule3[[#This Row],[Payment Number]]&lt;&gt;"",IF(ROW()-ROW(PaymentSchedule3[[#Headers],[Beginning
Balance]])=1,LoanAmount,INDEX(PaymentSchedule3[Ending
Balance],ROW()-ROW(PaymentSchedule3[[#Headers],[Beginning
Balance]])-1)),"")</f>
        <v/>
      </c>
      <c r="E338" s="52" t="str">
        <f ca="1">IF(PaymentSchedule3[[#This Row],[Payment Number]]&lt;&gt;"",ScheduledPayment,"")</f>
        <v/>
      </c>
      <c r="F33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8" s="51" t="str">
        <f ca="1">IF(PaymentSchedule3[[#This Row],[Payment Number]]&lt;&gt;"",PaymentSchedule3[[#This Row],[Total
Payment]]-PaymentSchedule3[[#This Row],[Interest]],"")</f>
        <v/>
      </c>
      <c r="I338" s="53" t="str">
        <f ca="1">IF(PaymentSchedule3[[#This Row],[Payment Number]]&lt;&gt;"",PaymentSchedule3[[#This Row],[Beginning
Balance]]*(InterestRate/PaymentsPerYear),"")</f>
        <v/>
      </c>
      <c r="J338" s="51" t="str">
        <f ca="1">IF(PaymentSchedule3[[#This Row],[Payment Number]]&lt;&gt;"",IF(PaymentSchedule3[[#This Row],[Scheduled Payment]]+PaymentSchedule3[[#This Row],[Extra
Payment]]&lt;=PaymentSchedule3[[#This Row],[Beginning
Balance]],PaymentSchedule3[[#This Row],[Beginning
Balance]]-PaymentSchedule3[[#This Row],[Principal]],0),"")</f>
        <v/>
      </c>
      <c r="K338" s="53" t="str">
        <f ca="1">IF(PaymentSchedule3[[#This Row],[Payment Number]]&lt;&gt;"",SUM(INDEX(PaymentSchedule3[Interest],1,1):PaymentSchedule3[[#This Row],[Interest]]),"")</f>
        <v/>
      </c>
    </row>
    <row r="339" spans="2:11" ht="18" customHeight="1">
      <c r="B339" s="49" t="str">
        <f ca="1">IF(LoanIsGood,IF(ROW()-ROW(PaymentSchedule3[[#Headers],[Payment Number]])&gt;ScheduledNumberOfPayments,"",ROW()-ROW(PaymentSchedule3[[#Headers],[Payment Number]])),"")</f>
        <v/>
      </c>
      <c r="C339" s="50" t="str">
        <f ca="1">IF(PaymentSchedule3[[#This Row],[Payment Number]]&lt;&gt;"",EOMONTH(LoanStartDate,ROW(PaymentSchedule3[[#This Row],[Payment Number]])-ROW(PaymentSchedule3[[#Headers],[Payment Number]])-2)+DAY(LoanStartDate),"")</f>
        <v/>
      </c>
      <c r="D339" s="51" t="str">
        <f ca="1">IF(PaymentSchedule3[[#This Row],[Payment Number]]&lt;&gt;"",IF(ROW()-ROW(PaymentSchedule3[[#Headers],[Beginning
Balance]])=1,LoanAmount,INDEX(PaymentSchedule3[Ending
Balance],ROW()-ROW(PaymentSchedule3[[#Headers],[Beginning
Balance]])-1)),"")</f>
        <v/>
      </c>
      <c r="E339" s="52" t="str">
        <f ca="1">IF(PaymentSchedule3[[#This Row],[Payment Number]]&lt;&gt;"",ScheduledPayment,"")</f>
        <v/>
      </c>
      <c r="F33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3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39" s="51" t="str">
        <f ca="1">IF(PaymentSchedule3[[#This Row],[Payment Number]]&lt;&gt;"",PaymentSchedule3[[#This Row],[Total
Payment]]-PaymentSchedule3[[#This Row],[Interest]],"")</f>
        <v/>
      </c>
      <c r="I339" s="53" t="str">
        <f ca="1">IF(PaymentSchedule3[[#This Row],[Payment Number]]&lt;&gt;"",PaymentSchedule3[[#This Row],[Beginning
Balance]]*(InterestRate/PaymentsPerYear),"")</f>
        <v/>
      </c>
      <c r="J339" s="51" t="str">
        <f ca="1">IF(PaymentSchedule3[[#This Row],[Payment Number]]&lt;&gt;"",IF(PaymentSchedule3[[#This Row],[Scheduled Payment]]+PaymentSchedule3[[#This Row],[Extra
Payment]]&lt;=PaymentSchedule3[[#This Row],[Beginning
Balance]],PaymentSchedule3[[#This Row],[Beginning
Balance]]-PaymentSchedule3[[#This Row],[Principal]],0),"")</f>
        <v/>
      </c>
      <c r="K339" s="53" t="str">
        <f ca="1">IF(PaymentSchedule3[[#This Row],[Payment Number]]&lt;&gt;"",SUM(INDEX(PaymentSchedule3[Interest],1,1):PaymentSchedule3[[#This Row],[Interest]]),"")</f>
        <v/>
      </c>
    </row>
    <row r="340" spans="2:11" ht="18" customHeight="1">
      <c r="B340" s="49" t="str">
        <f ca="1">IF(LoanIsGood,IF(ROW()-ROW(PaymentSchedule3[[#Headers],[Payment Number]])&gt;ScheduledNumberOfPayments,"",ROW()-ROW(PaymentSchedule3[[#Headers],[Payment Number]])),"")</f>
        <v/>
      </c>
      <c r="C340" s="50" t="str">
        <f ca="1">IF(PaymentSchedule3[[#This Row],[Payment Number]]&lt;&gt;"",EOMONTH(LoanStartDate,ROW(PaymentSchedule3[[#This Row],[Payment Number]])-ROW(PaymentSchedule3[[#Headers],[Payment Number]])-2)+DAY(LoanStartDate),"")</f>
        <v/>
      </c>
      <c r="D340" s="51" t="str">
        <f ca="1">IF(PaymentSchedule3[[#This Row],[Payment Number]]&lt;&gt;"",IF(ROW()-ROW(PaymentSchedule3[[#Headers],[Beginning
Balance]])=1,LoanAmount,INDEX(PaymentSchedule3[Ending
Balance],ROW()-ROW(PaymentSchedule3[[#Headers],[Beginning
Balance]])-1)),"")</f>
        <v/>
      </c>
      <c r="E340" s="52" t="str">
        <f ca="1">IF(PaymentSchedule3[[#This Row],[Payment Number]]&lt;&gt;"",ScheduledPayment,"")</f>
        <v/>
      </c>
      <c r="F34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0" s="51" t="str">
        <f ca="1">IF(PaymentSchedule3[[#This Row],[Payment Number]]&lt;&gt;"",PaymentSchedule3[[#This Row],[Total
Payment]]-PaymentSchedule3[[#This Row],[Interest]],"")</f>
        <v/>
      </c>
      <c r="I340" s="53" t="str">
        <f ca="1">IF(PaymentSchedule3[[#This Row],[Payment Number]]&lt;&gt;"",PaymentSchedule3[[#This Row],[Beginning
Balance]]*(InterestRate/PaymentsPerYear),"")</f>
        <v/>
      </c>
      <c r="J340" s="51" t="str">
        <f ca="1">IF(PaymentSchedule3[[#This Row],[Payment Number]]&lt;&gt;"",IF(PaymentSchedule3[[#This Row],[Scheduled Payment]]+PaymentSchedule3[[#This Row],[Extra
Payment]]&lt;=PaymentSchedule3[[#This Row],[Beginning
Balance]],PaymentSchedule3[[#This Row],[Beginning
Balance]]-PaymentSchedule3[[#This Row],[Principal]],0),"")</f>
        <v/>
      </c>
      <c r="K340" s="53" t="str">
        <f ca="1">IF(PaymentSchedule3[[#This Row],[Payment Number]]&lt;&gt;"",SUM(INDEX(PaymentSchedule3[Interest],1,1):PaymentSchedule3[[#This Row],[Interest]]),"")</f>
        <v/>
      </c>
    </row>
    <row r="341" spans="2:11" ht="18" customHeight="1">
      <c r="B341" s="49" t="str">
        <f ca="1">IF(LoanIsGood,IF(ROW()-ROW(PaymentSchedule3[[#Headers],[Payment Number]])&gt;ScheduledNumberOfPayments,"",ROW()-ROW(PaymentSchedule3[[#Headers],[Payment Number]])),"")</f>
        <v/>
      </c>
      <c r="C341" s="50" t="str">
        <f ca="1">IF(PaymentSchedule3[[#This Row],[Payment Number]]&lt;&gt;"",EOMONTH(LoanStartDate,ROW(PaymentSchedule3[[#This Row],[Payment Number]])-ROW(PaymentSchedule3[[#Headers],[Payment Number]])-2)+DAY(LoanStartDate),"")</f>
        <v/>
      </c>
      <c r="D341" s="51" t="str">
        <f ca="1">IF(PaymentSchedule3[[#This Row],[Payment Number]]&lt;&gt;"",IF(ROW()-ROW(PaymentSchedule3[[#Headers],[Beginning
Balance]])=1,LoanAmount,INDEX(PaymentSchedule3[Ending
Balance],ROW()-ROW(PaymentSchedule3[[#Headers],[Beginning
Balance]])-1)),"")</f>
        <v/>
      </c>
      <c r="E341" s="52" t="str">
        <f ca="1">IF(PaymentSchedule3[[#This Row],[Payment Number]]&lt;&gt;"",ScheduledPayment,"")</f>
        <v/>
      </c>
      <c r="F34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1" s="51" t="str">
        <f ca="1">IF(PaymentSchedule3[[#This Row],[Payment Number]]&lt;&gt;"",PaymentSchedule3[[#This Row],[Total
Payment]]-PaymentSchedule3[[#This Row],[Interest]],"")</f>
        <v/>
      </c>
      <c r="I341" s="53" t="str">
        <f ca="1">IF(PaymentSchedule3[[#This Row],[Payment Number]]&lt;&gt;"",PaymentSchedule3[[#This Row],[Beginning
Balance]]*(InterestRate/PaymentsPerYear),"")</f>
        <v/>
      </c>
      <c r="J341" s="51" t="str">
        <f ca="1">IF(PaymentSchedule3[[#This Row],[Payment Number]]&lt;&gt;"",IF(PaymentSchedule3[[#This Row],[Scheduled Payment]]+PaymentSchedule3[[#This Row],[Extra
Payment]]&lt;=PaymentSchedule3[[#This Row],[Beginning
Balance]],PaymentSchedule3[[#This Row],[Beginning
Balance]]-PaymentSchedule3[[#This Row],[Principal]],0),"")</f>
        <v/>
      </c>
      <c r="K341" s="53" t="str">
        <f ca="1">IF(PaymentSchedule3[[#This Row],[Payment Number]]&lt;&gt;"",SUM(INDEX(PaymentSchedule3[Interest],1,1):PaymentSchedule3[[#This Row],[Interest]]),"")</f>
        <v/>
      </c>
    </row>
    <row r="342" spans="2:11" ht="18" customHeight="1">
      <c r="B342" s="49" t="str">
        <f ca="1">IF(LoanIsGood,IF(ROW()-ROW(PaymentSchedule3[[#Headers],[Payment Number]])&gt;ScheduledNumberOfPayments,"",ROW()-ROW(PaymentSchedule3[[#Headers],[Payment Number]])),"")</f>
        <v/>
      </c>
      <c r="C342" s="50" t="str">
        <f ca="1">IF(PaymentSchedule3[[#This Row],[Payment Number]]&lt;&gt;"",EOMONTH(LoanStartDate,ROW(PaymentSchedule3[[#This Row],[Payment Number]])-ROW(PaymentSchedule3[[#Headers],[Payment Number]])-2)+DAY(LoanStartDate),"")</f>
        <v/>
      </c>
      <c r="D342" s="51" t="str">
        <f ca="1">IF(PaymentSchedule3[[#This Row],[Payment Number]]&lt;&gt;"",IF(ROW()-ROW(PaymentSchedule3[[#Headers],[Beginning
Balance]])=1,LoanAmount,INDEX(PaymentSchedule3[Ending
Balance],ROW()-ROW(PaymentSchedule3[[#Headers],[Beginning
Balance]])-1)),"")</f>
        <v/>
      </c>
      <c r="E342" s="52" t="str">
        <f ca="1">IF(PaymentSchedule3[[#This Row],[Payment Number]]&lt;&gt;"",ScheduledPayment,"")</f>
        <v/>
      </c>
      <c r="F34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2" s="51" t="str">
        <f ca="1">IF(PaymentSchedule3[[#This Row],[Payment Number]]&lt;&gt;"",PaymentSchedule3[[#This Row],[Total
Payment]]-PaymentSchedule3[[#This Row],[Interest]],"")</f>
        <v/>
      </c>
      <c r="I342" s="53" t="str">
        <f ca="1">IF(PaymentSchedule3[[#This Row],[Payment Number]]&lt;&gt;"",PaymentSchedule3[[#This Row],[Beginning
Balance]]*(InterestRate/PaymentsPerYear),"")</f>
        <v/>
      </c>
      <c r="J342" s="51" t="str">
        <f ca="1">IF(PaymentSchedule3[[#This Row],[Payment Number]]&lt;&gt;"",IF(PaymentSchedule3[[#This Row],[Scheduled Payment]]+PaymentSchedule3[[#This Row],[Extra
Payment]]&lt;=PaymentSchedule3[[#This Row],[Beginning
Balance]],PaymentSchedule3[[#This Row],[Beginning
Balance]]-PaymentSchedule3[[#This Row],[Principal]],0),"")</f>
        <v/>
      </c>
      <c r="K342" s="53" t="str">
        <f ca="1">IF(PaymentSchedule3[[#This Row],[Payment Number]]&lt;&gt;"",SUM(INDEX(PaymentSchedule3[Interest],1,1):PaymentSchedule3[[#This Row],[Interest]]),"")</f>
        <v/>
      </c>
    </row>
    <row r="343" spans="2:11" ht="18" customHeight="1">
      <c r="B343" s="49" t="str">
        <f ca="1">IF(LoanIsGood,IF(ROW()-ROW(PaymentSchedule3[[#Headers],[Payment Number]])&gt;ScheduledNumberOfPayments,"",ROW()-ROW(PaymentSchedule3[[#Headers],[Payment Number]])),"")</f>
        <v/>
      </c>
      <c r="C343" s="50" t="str">
        <f ca="1">IF(PaymentSchedule3[[#This Row],[Payment Number]]&lt;&gt;"",EOMONTH(LoanStartDate,ROW(PaymentSchedule3[[#This Row],[Payment Number]])-ROW(PaymentSchedule3[[#Headers],[Payment Number]])-2)+DAY(LoanStartDate),"")</f>
        <v/>
      </c>
      <c r="D343" s="51" t="str">
        <f ca="1">IF(PaymentSchedule3[[#This Row],[Payment Number]]&lt;&gt;"",IF(ROW()-ROW(PaymentSchedule3[[#Headers],[Beginning
Balance]])=1,LoanAmount,INDEX(PaymentSchedule3[Ending
Balance],ROW()-ROW(PaymentSchedule3[[#Headers],[Beginning
Balance]])-1)),"")</f>
        <v/>
      </c>
      <c r="E343" s="52" t="str">
        <f ca="1">IF(PaymentSchedule3[[#This Row],[Payment Number]]&lt;&gt;"",ScheduledPayment,"")</f>
        <v/>
      </c>
      <c r="F34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3" s="51" t="str">
        <f ca="1">IF(PaymentSchedule3[[#This Row],[Payment Number]]&lt;&gt;"",PaymentSchedule3[[#This Row],[Total
Payment]]-PaymentSchedule3[[#This Row],[Interest]],"")</f>
        <v/>
      </c>
      <c r="I343" s="53" t="str">
        <f ca="1">IF(PaymentSchedule3[[#This Row],[Payment Number]]&lt;&gt;"",PaymentSchedule3[[#This Row],[Beginning
Balance]]*(InterestRate/PaymentsPerYear),"")</f>
        <v/>
      </c>
      <c r="J343" s="51" t="str">
        <f ca="1">IF(PaymentSchedule3[[#This Row],[Payment Number]]&lt;&gt;"",IF(PaymentSchedule3[[#This Row],[Scheduled Payment]]+PaymentSchedule3[[#This Row],[Extra
Payment]]&lt;=PaymentSchedule3[[#This Row],[Beginning
Balance]],PaymentSchedule3[[#This Row],[Beginning
Balance]]-PaymentSchedule3[[#This Row],[Principal]],0),"")</f>
        <v/>
      </c>
      <c r="K343" s="53" t="str">
        <f ca="1">IF(PaymentSchedule3[[#This Row],[Payment Number]]&lt;&gt;"",SUM(INDEX(PaymentSchedule3[Interest],1,1):PaymentSchedule3[[#This Row],[Interest]]),"")</f>
        <v/>
      </c>
    </row>
    <row r="344" spans="2:11" ht="18" customHeight="1">
      <c r="B344" s="49" t="str">
        <f ca="1">IF(LoanIsGood,IF(ROW()-ROW(PaymentSchedule3[[#Headers],[Payment Number]])&gt;ScheduledNumberOfPayments,"",ROW()-ROW(PaymentSchedule3[[#Headers],[Payment Number]])),"")</f>
        <v/>
      </c>
      <c r="C344" s="50" t="str">
        <f ca="1">IF(PaymentSchedule3[[#This Row],[Payment Number]]&lt;&gt;"",EOMONTH(LoanStartDate,ROW(PaymentSchedule3[[#This Row],[Payment Number]])-ROW(PaymentSchedule3[[#Headers],[Payment Number]])-2)+DAY(LoanStartDate),"")</f>
        <v/>
      </c>
      <c r="D344" s="51" t="str">
        <f ca="1">IF(PaymentSchedule3[[#This Row],[Payment Number]]&lt;&gt;"",IF(ROW()-ROW(PaymentSchedule3[[#Headers],[Beginning
Balance]])=1,LoanAmount,INDEX(PaymentSchedule3[Ending
Balance],ROW()-ROW(PaymentSchedule3[[#Headers],[Beginning
Balance]])-1)),"")</f>
        <v/>
      </c>
      <c r="E344" s="52" t="str">
        <f ca="1">IF(PaymentSchedule3[[#This Row],[Payment Number]]&lt;&gt;"",ScheduledPayment,"")</f>
        <v/>
      </c>
      <c r="F34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4" s="51" t="str">
        <f ca="1">IF(PaymentSchedule3[[#This Row],[Payment Number]]&lt;&gt;"",PaymentSchedule3[[#This Row],[Total
Payment]]-PaymentSchedule3[[#This Row],[Interest]],"")</f>
        <v/>
      </c>
      <c r="I344" s="53" t="str">
        <f ca="1">IF(PaymentSchedule3[[#This Row],[Payment Number]]&lt;&gt;"",PaymentSchedule3[[#This Row],[Beginning
Balance]]*(InterestRate/PaymentsPerYear),"")</f>
        <v/>
      </c>
      <c r="J344" s="51" t="str">
        <f ca="1">IF(PaymentSchedule3[[#This Row],[Payment Number]]&lt;&gt;"",IF(PaymentSchedule3[[#This Row],[Scheduled Payment]]+PaymentSchedule3[[#This Row],[Extra
Payment]]&lt;=PaymentSchedule3[[#This Row],[Beginning
Balance]],PaymentSchedule3[[#This Row],[Beginning
Balance]]-PaymentSchedule3[[#This Row],[Principal]],0),"")</f>
        <v/>
      </c>
      <c r="K344" s="53" t="str">
        <f ca="1">IF(PaymentSchedule3[[#This Row],[Payment Number]]&lt;&gt;"",SUM(INDEX(PaymentSchedule3[Interest],1,1):PaymentSchedule3[[#This Row],[Interest]]),"")</f>
        <v/>
      </c>
    </row>
    <row r="345" spans="2:11" ht="18" customHeight="1">
      <c r="B345" s="49" t="str">
        <f ca="1">IF(LoanIsGood,IF(ROW()-ROW(PaymentSchedule3[[#Headers],[Payment Number]])&gt;ScheduledNumberOfPayments,"",ROW()-ROW(PaymentSchedule3[[#Headers],[Payment Number]])),"")</f>
        <v/>
      </c>
      <c r="C345" s="50" t="str">
        <f ca="1">IF(PaymentSchedule3[[#This Row],[Payment Number]]&lt;&gt;"",EOMONTH(LoanStartDate,ROW(PaymentSchedule3[[#This Row],[Payment Number]])-ROW(PaymentSchedule3[[#Headers],[Payment Number]])-2)+DAY(LoanStartDate),"")</f>
        <v/>
      </c>
      <c r="D345" s="51" t="str">
        <f ca="1">IF(PaymentSchedule3[[#This Row],[Payment Number]]&lt;&gt;"",IF(ROW()-ROW(PaymentSchedule3[[#Headers],[Beginning
Balance]])=1,LoanAmount,INDEX(PaymentSchedule3[Ending
Balance],ROW()-ROW(PaymentSchedule3[[#Headers],[Beginning
Balance]])-1)),"")</f>
        <v/>
      </c>
      <c r="E345" s="52" t="str">
        <f ca="1">IF(PaymentSchedule3[[#This Row],[Payment Number]]&lt;&gt;"",ScheduledPayment,"")</f>
        <v/>
      </c>
      <c r="F34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5" s="51" t="str">
        <f ca="1">IF(PaymentSchedule3[[#This Row],[Payment Number]]&lt;&gt;"",PaymentSchedule3[[#This Row],[Total
Payment]]-PaymentSchedule3[[#This Row],[Interest]],"")</f>
        <v/>
      </c>
      <c r="I345" s="53" t="str">
        <f ca="1">IF(PaymentSchedule3[[#This Row],[Payment Number]]&lt;&gt;"",PaymentSchedule3[[#This Row],[Beginning
Balance]]*(InterestRate/PaymentsPerYear),"")</f>
        <v/>
      </c>
      <c r="J345" s="51" t="str">
        <f ca="1">IF(PaymentSchedule3[[#This Row],[Payment Number]]&lt;&gt;"",IF(PaymentSchedule3[[#This Row],[Scheduled Payment]]+PaymentSchedule3[[#This Row],[Extra
Payment]]&lt;=PaymentSchedule3[[#This Row],[Beginning
Balance]],PaymentSchedule3[[#This Row],[Beginning
Balance]]-PaymentSchedule3[[#This Row],[Principal]],0),"")</f>
        <v/>
      </c>
      <c r="K345" s="53" t="str">
        <f ca="1">IF(PaymentSchedule3[[#This Row],[Payment Number]]&lt;&gt;"",SUM(INDEX(PaymentSchedule3[Interest],1,1):PaymentSchedule3[[#This Row],[Interest]]),"")</f>
        <v/>
      </c>
    </row>
    <row r="346" spans="2:11" ht="18" customHeight="1">
      <c r="B346" s="49" t="str">
        <f ca="1">IF(LoanIsGood,IF(ROW()-ROW(PaymentSchedule3[[#Headers],[Payment Number]])&gt;ScheduledNumberOfPayments,"",ROW()-ROW(PaymentSchedule3[[#Headers],[Payment Number]])),"")</f>
        <v/>
      </c>
      <c r="C346" s="50" t="str">
        <f ca="1">IF(PaymentSchedule3[[#This Row],[Payment Number]]&lt;&gt;"",EOMONTH(LoanStartDate,ROW(PaymentSchedule3[[#This Row],[Payment Number]])-ROW(PaymentSchedule3[[#Headers],[Payment Number]])-2)+DAY(LoanStartDate),"")</f>
        <v/>
      </c>
      <c r="D346" s="51" t="str">
        <f ca="1">IF(PaymentSchedule3[[#This Row],[Payment Number]]&lt;&gt;"",IF(ROW()-ROW(PaymentSchedule3[[#Headers],[Beginning
Balance]])=1,LoanAmount,INDEX(PaymentSchedule3[Ending
Balance],ROW()-ROW(PaymentSchedule3[[#Headers],[Beginning
Balance]])-1)),"")</f>
        <v/>
      </c>
      <c r="E346" s="52" t="str">
        <f ca="1">IF(PaymentSchedule3[[#This Row],[Payment Number]]&lt;&gt;"",ScheduledPayment,"")</f>
        <v/>
      </c>
      <c r="F34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6" s="51" t="str">
        <f ca="1">IF(PaymentSchedule3[[#This Row],[Payment Number]]&lt;&gt;"",PaymentSchedule3[[#This Row],[Total
Payment]]-PaymentSchedule3[[#This Row],[Interest]],"")</f>
        <v/>
      </c>
      <c r="I346" s="53" t="str">
        <f ca="1">IF(PaymentSchedule3[[#This Row],[Payment Number]]&lt;&gt;"",PaymentSchedule3[[#This Row],[Beginning
Balance]]*(InterestRate/PaymentsPerYear),"")</f>
        <v/>
      </c>
      <c r="J346" s="51" t="str">
        <f ca="1">IF(PaymentSchedule3[[#This Row],[Payment Number]]&lt;&gt;"",IF(PaymentSchedule3[[#This Row],[Scheduled Payment]]+PaymentSchedule3[[#This Row],[Extra
Payment]]&lt;=PaymentSchedule3[[#This Row],[Beginning
Balance]],PaymentSchedule3[[#This Row],[Beginning
Balance]]-PaymentSchedule3[[#This Row],[Principal]],0),"")</f>
        <v/>
      </c>
      <c r="K346" s="53" t="str">
        <f ca="1">IF(PaymentSchedule3[[#This Row],[Payment Number]]&lt;&gt;"",SUM(INDEX(PaymentSchedule3[Interest],1,1):PaymentSchedule3[[#This Row],[Interest]]),"")</f>
        <v/>
      </c>
    </row>
    <row r="347" spans="2:11" ht="18" customHeight="1">
      <c r="B347" s="49" t="str">
        <f ca="1">IF(LoanIsGood,IF(ROW()-ROW(PaymentSchedule3[[#Headers],[Payment Number]])&gt;ScheduledNumberOfPayments,"",ROW()-ROW(PaymentSchedule3[[#Headers],[Payment Number]])),"")</f>
        <v/>
      </c>
      <c r="C347" s="50" t="str">
        <f ca="1">IF(PaymentSchedule3[[#This Row],[Payment Number]]&lt;&gt;"",EOMONTH(LoanStartDate,ROW(PaymentSchedule3[[#This Row],[Payment Number]])-ROW(PaymentSchedule3[[#Headers],[Payment Number]])-2)+DAY(LoanStartDate),"")</f>
        <v/>
      </c>
      <c r="D347" s="51" t="str">
        <f ca="1">IF(PaymentSchedule3[[#This Row],[Payment Number]]&lt;&gt;"",IF(ROW()-ROW(PaymentSchedule3[[#Headers],[Beginning
Balance]])=1,LoanAmount,INDEX(PaymentSchedule3[Ending
Balance],ROW()-ROW(PaymentSchedule3[[#Headers],[Beginning
Balance]])-1)),"")</f>
        <v/>
      </c>
      <c r="E347" s="52" t="str">
        <f ca="1">IF(PaymentSchedule3[[#This Row],[Payment Number]]&lt;&gt;"",ScheduledPayment,"")</f>
        <v/>
      </c>
      <c r="F34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7" s="51" t="str">
        <f ca="1">IF(PaymentSchedule3[[#This Row],[Payment Number]]&lt;&gt;"",PaymentSchedule3[[#This Row],[Total
Payment]]-PaymentSchedule3[[#This Row],[Interest]],"")</f>
        <v/>
      </c>
      <c r="I347" s="53" t="str">
        <f ca="1">IF(PaymentSchedule3[[#This Row],[Payment Number]]&lt;&gt;"",PaymentSchedule3[[#This Row],[Beginning
Balance]]*(InterestRate/PaymentsPerYear),"")</f>
        <v/>
      </c>
      <c r="J347" s="51" t="str">
        <f ca="1">IF(PaymentSchedule3[[#This Row],[Payment Number]]&lt;&gt;"",IF(PaymentSchedule3[[#This Row],[Scheduled Payment]]+PaymentSchedule3[[#This Row],[Extra
Payment]]&lt;=PaymentSchedule3[[#This Row],[Beginning
Balance]],PaymentSchedule3[[#This Row],[Beginning
Balance]]-PaymentSchedule3[[#This Row],[Principal]],0),"")</f>
        <v/>
      </c>
      <c r="K347" s="53" t="str">
        <f ca="1">IF(PaymentSchedule3[[#This Row],[Payment Number]]&lt;&gt;"",SUM(INDEX(PaymentSchedule3[Interest],1,1):PaymentSchedule3[[#This Row],[Interest]]),"")</f>
        <v/>
      </c>
    </row>
    <row r="348" spans="2:11" ht="18" customHeight="1">
      <c r="B348" s="49" t="str">
        <f ca="1">IF(LoanIsGood,IF(ROW()-ROW(PaymentSchedule3[[#Headers],[Payment Number]])&gt;ScheduledNumberOfPayments,"",ROW()-ROW(PaymentSchedule3[[#Headers],[Payment Number]])),"")</f>
        <v/>
      </c>
      <c r="C348" s="50" t="str">
        <f ca="1">IF(PaymentSchedule3[[#This Row],[Payment Number]]&lt;&gt;"",EOMONTH(LoanStartDate,ROW(PaymentSchedule3[[#This Row],[Payment Number]])-ROW(PaymentSchedule3[[#Headers],[Payment Number]])-2)+DAY(LoanStartDate),"")</f>
        <v/>
      </c>
      <c r="D348" s="51" t="str">
        <f ca="1">IF(PaymentSchedule3[[#This Row],[Payment Number]]&lt;&gt;"",IF(ROW()-ROW(PaymentSchedule3[[#Headers],[Beginning
Balance]])=1,LoanAmount,INDEX(PaymentSchedule3[Ending
Balance],ROW()-ROW(PaymentSchedule3[[#Headers],[Beginning
Balance]])-1)),"")</f>
        <v/>
      </c>
      <c r="E348" s="52" t="str">
        <f ca="1">IF(PaymentSchedule3[[#This Row],[Payment Number]]&lt;&gt;"",ScheduledPayment,"")</f>
        <v/>
      </c>
      <c r="F34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8" s="51" t="str">
        <f ca="1">IF(PaymentSchedule3[[#This Row],[Payment Number]]&lt;&gt;"",PaymentSchedule3[[#This Row],[Total
Payment]]-PaymentSchedule3[[#This Row],[Interest]],"")</f>
        <v/>
      </c>
      <c r="I348" s="53" t="str">
        <f ca="1">IF(PaymentSchedule3[[#This Row],[Payment Number]]&lt;&gt;"",PaymentSchedule3[[#This Row],[Beginning
Balance]]*(InterestRate/PaymentsPerYear),"")</f>
        <v/>
      </c>
      <c r="J348" s="51" t="str">
        <f ca="1">IF(PaymentSchedule3[[#This Row],[Payment Number]]&lt;&gt;"",IF(PaymentSchedule3[[#This Row],[Scheduled Payment]]+PaymentSchedule3[[#This Row],[Extra
Payment]]&lt;=PaymentSchedule3[[#This Row],[Beginning
Balance]],PaymentSchedule3[[#This Row],[Beginning
Balance]]-PaymentSchedule3[[#This Row],[Principal]],0),"")</f>
        <v/>
      </c>
      <c r="K348" s="53" t="str">
        <f ca="1">IF(PaymentSchedule3[[#This Row],[Payment Number]]&lt;&gt;"",SUM(INDEX(PaymentSchedule3[Interest],1,1):PaymentSchedule3[[#This Row],[Interest]]),"")</f>
        <v/>
      </c>
    </row>
    <row r="349" spans="2:11" ht="18" customHeight="1">
      <c r="B349" s="49" t="str">
        <f ca="1">IF(LoanIsGood,IF(ROW()-ROW(PaymentSchedule3[[#Headers],[Payment Number]])&gt;ScheduledNumberOfPayments,"",ROW()-ROW(PaymentSchedule3[[#Headers],[Payment Number]])),"")</f>
        <v/>
      </c>
      <c r="C349" s="50" t="str">
        <f ca="1">IF(PaymentSchedule3[[#This Row],[Payment Number]]&lt;&gt;"",EOMONTH(LoanStartDate,ROW(PaymentSchedule3[[#This Row],[Payment Number]])-ROW(PaymentSchedule3[[#Headers],[Payment Number]])-2)+DAY(LoanStartDate),"")</f>
        <v/>
      </c>
      <c r="D349" s="51" t="str">
        <f ca="1">IF(PaymentSchedule3[[#This Row],[Payment Number]]&lt;&gt;"",IF(ROW()-ROW(PaymentSchedule3[[#Headers],[Beginning
Balance]])=1,LoanAmount,INDEX(PaymentSchedule3[Ending
Balance],ROW()-ROW(PaymentSchedule3[[#Headers],[Beginning
Balance]])-1)),"")</f>
        <v/>
      </c>
      <c r="E349" s="52" t="str">
        <f ca="1">IF(PaymentSchedule3[[#This Row],[Payment Number]]&lt;&gt;"",ScheduledPayment,"")</f>
        <v/>
      </c>
      <c r="F34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4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49" s="51" t="str">
        <f ca="1">IF(PaymentSchedule3[[#This Row],[Payment Number]]&lt;&gt;"",PaymentSchedule3[[#This Row],[Total
Payment]]-PaymentSchedule3[[#This Row],[Interest]],"")</f>
        <v/>
      </c>
      <c r="I349" s="53" t="str">
        <f ca="1">IF(PaymentSchedule3[[#This Row],[Payment Number]]&lt;&gt;"",PaymentSchedule3[[#This Row],[Beginning
Balance]]*(InterestRate/PaymentsPerYear),"")</f>
        <v/>
      </c>
      <c r="J349" s="51" t="str">
        <f ca="1">IF(PaymentSchedule3[[#This Row],[Payment Number]]&lt;&gt;"",IF(PaymentSchedule3[[#This Row],[Scheduled Payment]]+PaymentSchedule3[[#This Row],[Extra
Payment]]&lt;=PaymentSchedule3[[#This Row],[Beginning
Balance]],PaymentSchedule3[[#This Row],[Beginning
Balance]]-PaymentSchedule3[[#This Row],[Principal]],0),"")</f>
        <v/>
      </c>
      <c r="K349" s="53" t="str">
        <f ca="1">IF(PaymentSchedule3[[#This Row],[Payment Number]]&lt;&gt;"",SUM(INDEX(PaymentSchedule3[Interest],1,1):PaymentSchedule3[[#This Row],[Interest]]),"")</f>
        <v/>
      </c>
    </row>
    <row r="350" spans="2:11" ht="18" customHeight="1">
      <c r="B350" s="49" t="str">
        <f ca="1">IF(LoanIsGood,IF(ROW()-ROW(PaymentSchedule3[[#Headers],[Payment Number]])&gt;ScheduledNumberOfPayments,"",ROW()-ROW(PaymentSchedule3[[#Headers],[Payment Number]])),"")</f>
        <v/>
      </c>
      <c r="C350" s="50" t="str">
        <f ca="1">IF(PaymentSchedule3[[#This Row],[Payment Number]]&lt;&gt;"",EOMONTH(LoanStartDate,ROW(PaymentSchedule3[[#This Row],[Payment Number]])-ROW(PaymentSchedule3[[#Headers],[Payment Number]])-2)+DAY(LoanStartDate),"")</f>
        <v/>
      </c>
      <c r="D350" s="51" t="str">
        <f ca="1">IF(PaymentSchedule3[[#This Row],[Payment Number]]&lt;&gt;"",IF(ROW()-ROW(PaymentSchedule3[[#Headers],[Beginning
Balance]])=1,LoanAmount,INDEX(PaymentSchedule3[Ending
Balance],ROW()-ROW(PaymentSchedule3[[#Headers],[Beginning
Balance]])-1)),"")</f>
        <v/>
      </c>
      <c r="E350" s="52" t="str">
        <f ca="1">IF(PaymentSchedule3[[#This Row],[Payment Number]]&lt;&gt;"",ScheduledPayment,"")</f>
        <v/>
      </c>
      <c r="F35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0" s="51" t="str">
        <f ca="1">IF(PaymentSchedule3[[#This Row],[Payment Number]]&lt;&gt;"",PaymentSchedule3[[#This Row],[Total
Payment]]-PaymentSchedule3[[#This Row],[Interest]],"")</f>
        <v/>
      </c>
      <c r="I350" s="53" t="str">
        <f ca="1">IF(PaymentSchedule3[[#This Row],[Payment Number]]&lt;&gt;"",PaymentSchedule3[[#This Row],[Beginning
Balance]]*(InterestRate/PaymentsPerYear),"")</f>
        <v/>
      </c>
      <c r="J350" s="51" t="str">
        <f ca="1">IF(PaymentSchedule3[[#This Row],[Payment Number]]&lt;&gt;"",IF(PaymentSchedule3[[#This Row],[Scheduled Payment]]+PaymentSchedule3[[#This Row],[Extra
Payment]]&lt;=PaymentSchedule3[[#This Row],[Beginning
Balance]],PaymentSchedule3[[#This Row],[Beginning
Balance]]-PaymentSchedule3[[#This Row],[Principal]],0),"")</f>
        <v/>
      </c>
      <c r="K350" s="53" t="str">
        <f ca="1">IF(PaymentSchedule3[[#This Row],[Payment Number]]&lt;&gt;"",SUM(INDEX(PaymentSchedule3[Interest],1,1):PaymentSchedule3[[#This Row],[Interest]]),"")</f>
        <v/>
      </c>
    </row>
    <row r="351" spans="2:11" ht="18" customHeight="1">
      <c r="B351" s="49" t="str">
        <f ca="1">IF(LoanIsGood,IF(ROW()-ROW(PaymentSchedule3[[#Headers],[Payment Number]])&gt;ScheduledNumberOfPayments,"",ROW()-ROW(PaymentSchedule3[[#Headers],[Payment Number]])),"")</f>
        <v/>
      </c>
      <c r="C351" s="50" t="str">
        <f ca="1">IF(PaymentSchedule3[[#This Row],[Payment Number]]&lt;&gt;"",EOMONTH(LoanStartDate,ROW(PaymentSchedule3[[#This Row],[Payment Number]])-ROW(PaymentSchedule3[[#Headers],[Payment Number]])-2)+DAY(LoanStartDate),"")</f>
        <v/>
      </c>
      <c r="D351" s="51" t="str">
        <f ca="1">IF(PaymentSchedule3[[#This Row],[Payment Number]]&lt;&gt;"",IF(ROW()-ROW(PaymentSchedule3[[#Headers],[Beginning
Balance]])=1,LoanAmount,INDEX(PaymentSchedule3[Ending
Balance],ROW()-ROW(PaymentSchedule3[[#Headers],[Beginning
Balance]])-1)),"")</f>
        <v/>
      </c>
      <c r="E351" s="52" t="str">
        <f ca="1">IF(PaymentSchedule3[[#This Row],[Payment Number]]&lt;&gt;"",ScheduledPayment,"")</f>
        <v/>
      </c>
      <c r="F35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1" s="51" t="str">
        <f ca="1">IF(PaymentSchedule3[[#This Row],[Payment Number]]&lt;&gt;"",PaymentSchedule3[[#This Row],[Total
Payment]]-PaymentSchedule3[[#This Row],[Interest]],"")</f>
        <v/>
      </c>
      <c r="I351" s="53" t="str">
        <f ca="1">IF(PaymentSchedule3[[#This Row],[Payment Number]]&lt;&gt;"",PaymentSchedule3[[#This Row],[Beginning
Balance]]*(InterestRate/PaymentsPerYear),"")</f>
        <v/>
      </c>
      <c r="J351" s="51" t="str">
        <f ca="1">IF(PaymentSchedule3[[#This Row],[Payment Number]]&lt;&gt;"",IF(PaymentSchedule3[[#This Row],[Scheduled Payment]]+PaymentSchedule3[[#This Row],[Extra
Payment]]&lt;=PaymentSchedule3[[#This Row],[Beginning
Balance]],PaymentSchedule3[[#This Row],[Beginning
Balance]]-PaymentSchedule3[[#This Row],[Principal]],0),"")</f>
        <v/>
      </c>
      <c r="K351" s="53" t="str">
        <f ca="1">IF(PaymentSchedule3[[#This Row],[Payment Number]]&lt;&gt;"",SUM(INDEX(PaymentSchedule3[Interest],1,1):PaymentSchedule3[[#This Row],[Interest]]),"")</f>
        <v/>
      </c>
    </row>
    <row r="352" spans="2:11" ht="18" customHeight="1">
      <c r="B352" s="49" t="str">
        <f ca="1">IF(LoanIsGood,IF(ROW()-ROW(PaymentSchedule3[[#Headers],[Payment Number]])&gt;ScheduledNumberOfPayments,"",ROW()-ROW(PaymentSchedule3[[#Headers],[Payment Number]])),"")</f>
        <v/>
      </c>
      <c r="C352" s="50" t="str">
        <f ca="1">IF(PaymentSchedule3[[#This Row],[Payment Number]]&lt;&gt;"",EOMONTH(LoanStartDate,ROW(PaymentSchedule3[[#This Row],[Payment Number]])-ROW(PaymentSchedule3[[#Headers],[Payment Number]])-2)+DAY(LoanStartDate),"")</f>
        <v/>
      </c>
      <c r="D352" s="51" t="str">
        <f ca="1">IF(PaymentSchedule3[[#This Row],[Payment Number]]&lt;&gt;"",IF(ROW()-ROW(PaymentSchedule3[[#Headers],[Beginning
Balance]])=1,LoanAmount,INDEX(PaymentSchedule3[Ending
Balance],ROW()-ROW(PaymentSchedule3[[#Headers],[Beginning
Balance]])-1)),"")</f>
        <v/>
      </c>
      <c r="E352" s="52" t="str">
        <f ca="1">IF(PaymentSchedule3[[#This Row],[Payment Number]]&lt;&gt;"",ScheduledPayment,"")</f>
        <v/>
      </c>
      <c r="F35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2" s="51" t="str">
        <f ca="1">IF(PaymentSchedule3[[#This Row],[Payment Number]]&lt;&gt;"",PaymentSchedule3[[#This Row],[Total
Payment]]-PaymentSchedule3[[#This Row],[Interest]],"")</f>
        <v/>
      </c>
      <c r="I352" s="53" t="str">
        <f ca="1">IF(PaymentSchedule3[[#This Row],[Payment Number]]&lt;&gt;"",PaymentSchedule3[[#This Row],[Beginning
Balance]]*(InterestRate/PaymentsPerYear),"")</f>
        <v/>
      </c>
      <c r="J352" s="51" t="str">
        <f ca="1">IF(PaymentSchedule3[[#This Row],[Payment Number]]&lt;&gt;"",IF(PaymentSchedule3[[#This Row],[Scheduled Payment]]+PaymentSchedule3[[#This Row],[Extra
Payment]]&lt;=PaymentSchedule3[[#This Row],[Beginning
Balance]],PaymentSchedule3[[#This Row],[Beginning
Balance]]-PaymentSchedule3[[#This Row],[Principal]],0),"")</f>
        <v/>
      </c>
      <c r="K352" s="53" t="str">
        <f ca="1">IF(PaymentSchedule3[[#This Row],[Payment Number]]&lt;&gt;"",SUM(INDEX(PaymentSchedule3[Interest],1,1):PaymentSchedule3[[#This Row],[Interest]]),"")</f>
        <v/>
      </c>
    </row>
    <row r="353" spans="2:11" ht="18" customHeight="1">
      <c r="B353" s="49" t="str">
        <f ca="1">IF(LoanIsGood,IF(ROW()-ROW(PaymentSchedule3[[#Headers],[Payment Number]])&gt;ScheduledNumberOfPayments,"",ROW()-ROW(PaymentSchedule3[[#Headers],[Payment Number]])),"")</f>
        <v/>
      </c>
      <c r="C353" s="50" t="str">
        <f ca="1">IF(PaymentSchedule3[[#This Row],[Payment Number]]&lt;&gt;"",EOMONTH(LoanStartDate,ROW(PaymentSchedule3[[#This Row],[Payment Number]])-ROW(PaymentSchedule3[[#Headers],[Payment Number]])-2)+DAY(LoanStartDate),"")</f>
        <v/>
      </c>
      <c r="D353" s="51" t="str">
        <f ca="1">IF(PaymentSchedule3[[#This Row],[Payment Number]]&lt;&gt;"",IF(ROW()-ROW(PaymentSchedule3[[#Headers],[Beginning
Balance]])=1,LoanAmount,INDEX(PaymentSchedule3[Ending
Balance],ROW()-ROW(PaymentSchedule3[[#Headers],[Beginning
Balance]])-1)),"")</f>
        <v/>
      </c>
      <c r="E353" s="52" t="str">
        <f ca="1">IF(PaymentSchedule3[[#This Row],[Payment Number]]&lt;&gt;"",ScheduledPayment,"")</f>
        <v/>
      </c>
      <c r="F35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3" s="51" t="str">
        <f ca="1">IF(PaymentSchedule3[[#This Row],[Payment Number]]&lt;&gt;"",PaymentSchedule3[[#This Row],[Total
Payment]]-PaymentSchedule3[[#This Row],[Interest]],"")</f>
        <v/>
      </c>
      <c r="I353" s="53" t="str">
        <f ca="1">IF(PaymentSchedule3[[#This Row],[Payment Number]]&lt;&gt;"",PaymentSchedule3[[#This Row],[Beginning
Balance]]*(InterestRate/PaymentsPerYear),"")</f>
        <v/>
      </c>
      <c r="J353" s="51" t="str">
        <f ca="1">IF(PaymentSchedule3[[#This Row],[Payment Number]]&lt;&gt;"",IF(PaymentSchedule3[[#This Row],[Scheduled Payment]]+PaymentSchedule3[[#This Row],[Extra
Payment]]&lt;=PaymentSchedule3[[#This Row],[Beginning
Balance]],PaymentSchedule3[[#This Row],[Beginning
Balance]]-PaymentSchedule3[[#This Row],[Principal]],0),"")</f>
        <v/>
      </c>
      <c r="K353" s="53" t="str">
        <f ca="1">IF(PaymentSchedule3[[#This Row],[Payment Number]]&lt;&gt;"",SUM(INDEX(PaymentSchedule3[Interest],1,1):PaymentSchedule3[[#This Row],[Interest]]),"")</f>
        <v/>
      </c>
    </row>
    <row r="354" spans="2:11" ht="18" customHeight="1">
      <c r="B354" s="49" t="str">
        <f ca="1">IF(LoanIsGood,IF(ROW()-ROW(PaymentSchedule3[[#Headers],[Payment Number]])&gt;ScheduledNumberOfPayments,"",ROW()-ROW(PaymentSchedule3[[#Headers],[Payment Number]])),"")</f>
        <v/>
      </c>
      <c r="C354" s="50" t="str">
        <f ca="1">IF(PaymentSchedule3[[#This Row],[Payment Number]]&lt;&gt;"",EOMONTH(LoanStartDate,ROW(PaymentSchedule3[[#This Row],[Payment Number]])-ROW(PaymentSchedule3[[#Headers],[Payment Number]])-2)+DAY(LoanStartDate),"")</f>
        <v/>
      </c>
      <c r="D354" s="51" t="str">
        <f ca="1">IF(PaymentSchedule3[[#This Row],[Payment Number]]&lt;&gt;"",IF(ROW()-ROW(PaymentSchedule3[[#Headers],[Beginning
Balance]])=1,LoanAmount,INDEX(PaymentSchedule3[Ending
Balance],ROW()-ROW(PaymentSchedule3[[#Headers],[Beginning
Balance]])-1)),"")</f>
        <v/>
      </c>
      <c r="E354" s="52" t="str">
        <f ca="1">IF(PaymentSchedule3[[#This Row],[Payment Number]]&lt;&gt;"",ScheduledPayment,"")</f>
        <v/>
      </c>
      <c r="F35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4" s="51" t="str">
        <f ca="1">IF(PaymentSchedule3[[#This Row],[Payment Number]]&lt;&gt;"",PaymentSchedule3[[#This Row],[Total
Payment]]-PaymentSchedule3[[#This Row],[Interest]],"")</f>
        <v/>
      </c>
      <c r="I354" s="53" t="str">
        <f ca="1">IF(PaymentSchedule3[[#This Row],[Payment Number]]&lt;&gt;"",PaymentSchedule3[[#This Row],[Beginning
Balance]]*(InterestRate/PaymentsPerYear),"")</f>
        <v/>
      </c>
      <c r="J354" s="51" t="str">
        <f ca="1">IF(PaymentSchedule3[[#This Row],[Payment Number]]&lt;&gt;"",IF(PaymentSchedule3[[#This Row],[Scheduled Payment]]+PaymentSchedule3[[#This Row],[Extra
Payment]]&lt;=PaymentSchedule3[[#This Row],[Beginning
Balance]],PaymentSchedule3[[#This Row],[Beginning
Balance]]-PaymentSchedule3[[#This Row],[Principal]],0),"")</f>
        <v/>
      </c>
      <c r="K354" s="53" t="str">
        <f ca="1">IF(PaymentSchedule3[[#This Row],[Payment Number]]&lt;&gt;"",SUM(INDEX(PaymentSchedule3[Interest],1,1):PaymentSchedule3[[#This Row],[Interest]]),"")</f>
        <v/>
      </c>
    </row>
    <row r="355" spans="2:11" ht="18" customHeight="1">
      <c r="B355" s="49" t="str">
        <f ca="1">IF(LoanIsGood,IF(ROW()-ROW(PaymentSchedule3[[#Headers],[Payment Number]])&gt;ScheduledNumberOfPayments,"",ROW()-ROW(PaymentSchedule3[[#Headers],[Payment Number]])),"")</f>
        <v/>
      </c>
      <c r="C355" s="50" t="str">
        <f ca="1">IF(PaymentSchedule3[[#This Row],[Payment Number]]&lt;&gt;"",EOMONTH(LoanStartDate,ROW(PaymentSchedule3[[#This Row],[Payment Number]])-ROW(PaymentSchedule3[[#Headers],[Payment Number]])-2)+DAY(LoanStartDate),"")</f>
        <v/>
      </c>
      <c r="D355" s="51" t="str">
        <f ca="1">IF(PaymentSchedule3[[#This Row],[Payment Number]]&lt;&gt;"",IF(ROW()-ROW(PaymentSchedule3[[#Headers],[Beginning
Balance]])=1,LoanAmount,INDEX(PaymentSchedule3[Ending
Balance],ROW()-ROW(PaymentSchedule3[[#Headers],[Beginning
Balance]])-1)),"")</f>
        <v/>
      </c>
      <c r="E355" s="52" t="str">
        <f ca="1">IF(PaymentSchedule3[[#This Row],[Payment Number]]&lt;&gt;"",ScheduledPayment,"")</f>
        <v/>
      </c>
      <c r="F35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5" s="51" t="str">
        <f ca="1">IF(PaymentSchedule3[[#This Row],[Payment Number]]&lt;&gt;"",PaymentSchedule3[[#This Row],[Total
Payment]]-PaymentSchedule3[[#This Row],[Interest]],"")</f>
        <v/>
      </c>
      <c r="I355" s="53" t="str">
        <f ca="1">IF(PaymentSchedule3[[#This Row],[Payment Number]]&lt;&gt;"",PaymentSchedule3[[#This Row],[Beginning
Balance]]*(InterestRate/PaymentsPerYear),"")</f>
        <v/>
      </c>
      <c r="J355" s="51" t="str">
        <f ca="1">IF(PaymentSchedule3[[#This Row],[Payment Number]]&lt;&gt;"",IF(PaymentSchedule3[[#This Row],[Scheduled Payment]]+PaymentSchedule3[[#This Row],[Extra
Payment]]&lt;=PaymentSchedule3[[#This Row],[Beginning
Balance]],PaymentSchedule3[[#This Row],[Beginning
Balance]]-PaymentSchedule3[[#This Row],[Principal]],0),"")</f>
        <v/>
      </c>
      <c r="K355" s="53" t="str">
        <f ca="1">IF(PaymentSchedule3[[#This Row],[Payment Number]]&lt;&gt;"",SUM(INDEX(PaymentSchedule3[Interest],1,1):PaymentSchedule3[[#This Row],[Interest]]),"")</f>
        <v/>
      </c>
    </row>
    <row r="356" spans="2:11" ht="18" customHeight="1">
      <c r="B356" s="49" t="str">
        <f ca="1">IF(LoanIsGood,IF(ROW()-ROW(PaymentSchedule3[[#Headers],[Payment Number]])&gt;ScheduledNumberOfPayments,"",ROW()-ROW(PaymentSchedule3[[#Headers],[Payment Number]])),"")</f>
        <v/>
      </c>
      <c r="C356" s="50" t="str">
        <f ca="1">IF(PaymentSchedule3[[#This Row],[Payment Number]]&lt;&gt;"",EOMONTH(LoanStartDate,ROW(PaymentSchedule3[[#This Row],[Payment Number]])-ROW(PaymentSchedule3[[#Headers],[Payment Number]])-2)+DAY(LoanStartDate),"")</f>
        <v/>
      </c>
      <c r="D356" s="51" t="str">
        <f ca="1">IF(PaymentSchedule3[[#This Row],[Payment Number]]&lt;&gt;"",IF(ROW()-ROW(PaymentSchedule3[[#Headers],[Beginning
Balance]])=1,LoanAmount,INDEX(PaymentSchedule3[Ending
Balance],ROW()-ROW(PaymentSchedule3[[#Headers],[Beginning
Balance]])-1)),"")</f>
        <v/>
      </c>
      <c r="E356" s="52" t="str">
        <f ca="1">IF(PaymentSchedule3[[#This Row],[Payment Number]]&lt;&gt;"",ScheduledPayment,"")</f>
        <v/>
      </c>
      <c r="F35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6" s="51" t="str">
        <f ca="1">IF(PaymentSchedule3[[#This Row],[Payment Number]]&lt;&gt;"",PaymentSchedule3[[#This Row],[Total
Payment]]-PaymentSchedule3[[#This Row],[Interest]],"")</f>
        <v/>
      </c>
      <c r="I356" s="53" t="str">
        <f ca="1">IF(PaymentSchedule3[[#This Row],[Payment Number]]&lt;&gt;"",PaymentSchedule3[[#This Row],[Beginning
Balance]]*(InterestRate/PaymentsPerYear),"")</f>
        <v/>
      </c>
      <c r="J356" s="51" t="str">
        <f ca="1">IF(PaymentSchedule3[[#This Row],[Payment Number]]&lt;&gt;"",IF(PaymentSchedule3[[#This Row],[Scheduled Payment]]+PaymentSchedule3[[#This Row],[Extra
Payment]]&lt;=PaymentSchedule3[[#This Row],[Beginning
Balance]],PaymentSchedule3[[#This Row],[Beginning
Balance]]-PaymentSchedule3[[#This Row],[Principal]],0),"")</f>
        <v/>
      </c>
      <c r="K356" s="53" t="str">
        <f ca="1">IF(PaymentSchedule3[[#This Row],[Payment Number]]&lt;&gt;"",SUM(INDEX(PaymentSchedule3[Interest],1,1):PaymentSchedule3[[#This Row],[Interest]]),"")</f>
        <v/>
      </c>
    </row>
    <row r="357" spans="2:11" ht="18" customHeight="1">
      <c r="B357" s="49" t="str">
        <f ca="1">IF(LoanIsGood,IF(ROW()-ROW(PaymentSchedule3[[#Headers],[Payment Number]])&gt;ScheduledNumberOfPayments,"",ROW()-ROW(PaymentSchedule3[[#Headers],[Payment Number]])),"")</f>
        <v/>
      </c>
      <c r="C357" s="50" t="str">
        <f ca="1">IF(PaymentSchedule3[[#This Row],[Payment Number]]&lt;&gt;"",EOMONTH(LoanStartDate,ROW(PaymentSchedule3[[#This Row],[Payment Number]])-ROW(PaymentSchedule3[[#Headers],[Payment Number]])-2)+DAY(LoanStartDate),"")</f>
        <v/>
      </c>
      <c r="D357" s="51" t="str">
        <f ca="1">IF(PaymentSchedule3[[#This Row],[Payment Number]]&lt;&gt;"",IF(ROW()-ROW(PaymentSchedule3[[#Headers],[Beginning
Balance]])=1,LoanAmount,INDEX(PaymentSchedule3[Ending
Balance],ROW()-ROW(PaymentSchedule3[[#Headers],[Beginning
Balance]])-1)),"")</f>
        <v/>
      </c>
      <c r="E357" s="52" t="str">
        <f ca="1">IF(PaymentSchedule3[[#This Row],[Payment Number]]&lt;&gt;"",ScheduledPayment,"")</f>
        <v/>
      </c>
      <c r="F35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7" s="51" t="str">
        <f ca="1">IF(PaymentSchedule3[[#This Row],[Payment Number]]&lt;&gt;"",PaymentSchedule3[[#This Row],[Total
Payment]]-PaymentSchedule3[[#This Row],[Interest]],"")</f>
        <v/>
      </c>
      <c r="I357" s="53" t="str">
        <f ca="1">IF(PaymentSchedule3[[#This Row],[Payment Number]]&lt;&gt;"",PaymentSchedule3[[#This Row],[Beginning
Balance]]*(InterestRate/PaymentsPerYear),"")</f>
        <v/>
      </c>
      <c r="J357" s="51" t="str">
        <f ca="1">IF(PaymentSchedule3[[#This Row],[Payment Number]]&lt;&gt;"",IF(PaymentSchedule3[[#This Row],[Scheduled Payment]]+PaymentSchedule3[[#This Row],[Extra
Payment]]&lt;=PaymentSchedule3[[#This Row],[Beginning
Balance]],PaymentSchedule3[[#This Row],[Beginning
Balance]]-PaymentSchedule3[[#This Row],[Principal]],0),"")</f>
        <v/>
      </c>
      <c r="K357" s="53" t="str">
        <f ca="1">IF(PaymentSchedule3[[#This Row],[Payment Number]]&lt;&gt;"",SUM(INDEX(PaymentSchedule3[Interest],1,1):PaymentSchedule3[[#This Row],[Interest]]),"")</f>
        <v/>
      </c>
    </row>
    <row r="358" spans="2:11" ht="18" customHeight="1">
      <c r="B358" s="49" t="str">
        <f ca="1">IF(LoanIsGood,IF(ROW()-ROW(PaymentSchedule3[[#Headers],[Payment Number]])&gt;ScheduledNumberOfPayments,"",ROW()-ROW(PaymentSchedule3[[#Headers],[Payment Number]])),"")</f>
        <v/>
      </c>
      <c r="C358" s="50" t="str">
        <f ca="1">IF(PaymentSchedule3[[#This Row],[Payment Number]]&lt;&gt;"",EOMONTH(LoanStartDate,ROW(PaymentSchedule3[[#This Row],[Payment Number]])-ROW(PaymentSchedule3[[#Headers],[Payment Number]])-2)+DAY(LoanStartDate),"")</f>
        <v/>
      </c>
      <c r="D358" s="51" t="str">
        <f ca="1">IF(PaymentSchedule3[[#This Row],[Payment Number]]&lt;&gt;"",IF(ROW()-ROW(PaymentSchedule3[[#Headers],[Beginning
Balance]])=1,LoanAmount,INDEX(PaymentSchedule3[Ending
Balance],ROW()-ROW(PaymentSchedule3[[#Headers],[Beginning
Balance]])-1)),"")</f>
        <v/>
      </c>
      <c r="E358" s="52" t="str">
        <f ca="1">IF(PaymentSchedule3[[#This Row],[Payment Number]]&lt;&gt;"",ScheduledPayment,"")</f>
        <v/>
      </c>
      <c r="F35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8" s="51" t="str">
        <f ca="1">IF(PaymentSchedule3[[#This Row],[Payment Number]]&lt;&gt;"",PaymentSchedule3[[#This Row],[Total
Payment]]-PaymentSchedule3[[#This Row],[Interest]],"")</f>
        <v/>
      </c>
      <c r="I358" s="53" t="str">
        <f ca="1">IF(PaymentSchedule3[[#This Row],[Payment Number]]&lt;&gt;"",PaymentSchedule3[[#This Row],[Beginning
Balance]]*(InterestRate/PaymentsPerYear),"")</f>
        <v/>
      </c>
      <c r="J358" s="51" t="str">
        <f ca="1">IF(PaymentSchedule3[[#This Row],[Payment Number]]&lt;&gt;"",IF(PaymentSchedule3[[#This Row],[Scheduled Payment]]+PaymentSchedule3[[#This Row],[Extra
Payment]]&lt;=PaymentSchedule3[[#This Row],[Beginning
Balance]],PaymentSchedule3[[#This Row],[Beginning
Balance]]-PaymentSchedule3[[#This Row],[Principal]],0),"")</f>
        <v/>
      </c>
      <c r="K358" s="53" t="str">
        <f ca="1">IF(PaymentSchedule3[[#This Row],[Payment Number]]&lt;&gt;"",SUM(INDEX(PaymentSchedule3[Interest],1,1):PaymentSchedule3[[#This Row],[Interest]]),"")</f>
        <v/>
      </c>
    </row>
    <row r="359" spans="2:11" ht="18" customHeight="1">
      <c r="B359" s="49" t="str">
        <f ca="1">IF(LoanIsGood,IF(ROW()-ROW(PaymentSchedule3[[#Headers],[Payment Number]])&gt;ScheduledNumberOfPayments,"",ROW()-ROW(PaymentSchedule3[[#Headers],[Payment Number]])),"")</f>
        <v/>
      </c>
      <c r="C359" s="50" t="str">
        <f ca="1">IF(PaymentSchedule3[[#This Row],[Payment Number]]&lt;&gt;"",EOMONTH(LoanStartDate,ROW(PaymentSchedule3[[#This Row],[Payment Number]])-ROW(PaymentSchedule3[[#Headers],[Payment Number]])-2)+DAY(LoanStartDate),"")</f>
        <v/>
      </c>
      <c r="D359" s="51" t="str">
        <f ca="1">IF(PaymentSchedule3[[#This Row],[Payment Number]]&lt;&gt;"",IF(ROW()-ROW(PaymentSchedule3[[#Headers],[Beginning
Balance]])=1,LoanAmount,INDEX(PaymentSchedule3[Ending
Balance],ROW()-ROW(PaymentSchedule3[[#Headers],[Beginning
Balance]])-1)),"")</f>
        <v/>
      </c>
      <c r="E359" s="52" t="str">
        <f ca="1">IF(PaymentSchedule3[[#This Row],[Payment Number]]&lt;&gt;"",ScheduledPayment,"")</f>
        <v/>
      </c>
      <c r="F35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5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59" s="51" t="str">
        <f ca="1">IF(PaymentSchedule3[[#This Row],[Payment Number]]&lt;&gt;"",PaymentSchedule3[[#This Row],[Total
Payment]]-PaymentSchedule3[[#This Row],[Interest]],"")</f>
        <v/>
      </c>
      <c r="I359" s="53" t="str">
        <f ca="1">IF(PaymentSchedule3[[#This Row],[Payment Number]]&lt;&gt;"",PaymentSchedule3[[#This Row],[Beginning
Balance]]*(InterestRate/PaymentsPerYear),"")</f>
        <v/>
      </c>
      <c r="J359" s="51" t="str">
        <f ca="1">IF(PaymentSchedule3[[#This Row],[Payment Number]]&lt;&gt;"",IF(PaymentSchedule3[[#This Row],[Scheduled Payment]]+PaymentSchedule3[[#This Row],[Extra
Payment]]&lt;=PaymentSchedule3[[#This Row],[Beginning
Balance]],PaymentSchedule3[[#This Row],[Beginning
Balance]]-PaymentSchedule3[[#This Row],[Principal]],0),"")</f>
        <v/>
      </c>
      <c r="K359" s="53" t="str">
        <f ca="1">IF(PaymentSchedule3[[#This Row],[Payment Number]]&lt;&gt;"",SUM(INDEX(PaymentSchedule3[Interest],1,1):PaymentSchedule3[[#This Row],[Interest]]),"")</f>
        <v/>
      </c>
    </row>
    <row r="360" spans="2:11" ht="18" customHeight="1">
      <c r="B360" s="49" t="str">
        <f ca="1">IF(LoanIsGood,IF(ROW()-ROW(PaymentSchedule3[[#Headers],[Payment Number]])&gt;ScheduledNumberOfPayments,"",ROW()-ROW(PaymentSchedule3[[#Headers],[Payment Number]])),"")</f>
        <v/>
      </c>
      <c r="C360" s="50" t="str">
        <f ca="1">IF(PaymentSchedule3[[#This Row],[Payment Number]]&lt;&gt;"",EOMONTH(LoanStartDate,ROW(PaymentSchedule3[[#This Row],[Payment Number]])-ROW(PaymentSchedule3[[#Headers],[Payment Number]])-2)+DAY(LoanStartDate),"")</f>
        <v/>
      </c>
      <c r="D360" s="51" t="str">
        <f ca="1">IF(PaymentSchedule3[[#This Row],[Payment Number]]&lt;&gt;"",IF(ROW()-ROW(PaymentSchedule3[[#Headers],[Beginning
Balance]])=1,LoanAmount,INDEX(PaymentSchedule3[Ending
Balance],ROW()-ROW(PaymentSchedule3[[#Headers],[Beginning
Balance]])-1)),"")</f>
        <v/>
      </c>
      <c r="E360" s="52" t="str">
        <f ca="1">IF(PaymentSchedule3[[#This Row],[Payment Number]]&lt;&gt;"",ScheduledPayment,"")</f>
        <v/>
      </c>
      <c r="F36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0" s="51" t="str">
        <f ca="1">IF(PaymentSchedule3[[#This Row],[Payment Number]]&lt;&gt;"",PaymentSchedule3[[#This Row],[Total
Payment]]-PaymentSchedule3[[#This Row],[Interest]],"")</f>
        <v/>
      </c>
      <c r="I360" s="53" t="str">
        <f ca="1">IF(PaymentSchedule3[[#This Row],[Payment Number]]&lt;&gt;"",PaymentSchedule3[[#This Row],[Beginning
Balance]]*(InterestRate/PaymentsPerYear),"")</f>
        <v/>
      </c>
      <c r="J360" s="51" t="str">
        <f ca="1">IF(PaymentSchedule3[[#This Row],[Payment Number]]&lt;&gt;"",IF(PaymentSchedule3[[#This Row],[Scheduled Payment]]+PaymentSchedule3[[#This Row],[Extra
Payment]]&lt;=PaymentSchedule3[[#This Row],[Beginning
Balance]],PaymentSchedule3[[#This Row],[Beginning
Balance]]-PaymentSchedule3[[#This Row],[Principal]],0),"")</f>
        <v/>
      </c>
      <c r="K360" s="53" t="str">
        <f ca="1">IF(PaymentSchedule3[[#This Row],[Payment Number]]&lt;&gt;"",SUM(INDEX(PaymentSchedule3[Interest],1,1):PaymentSchedule3[[#This Row],[Interest]]),"")</f>
        <v/>
      </c>
    </row>
    <row r="361" spans="2:11" ht="18" customHeight="1">
      <c r="B361" s="49" t="str">
        <f ca="1">IF(LoanIsGood,IF(ROW()-ROW(PaymentSchedule3[[#Headers],[Payment Number]])&gt;ScheduledNumberOfPayments,"",ROW()-ROW(PaymentSchedule3[[#Headers],[Payment Number]])),"")</f>
        <v/>
      </c>
      <c r="C361" s="50" t="str">
        <f ca="1">IF(PaymentSchedule3[[#This Row],[Payment Number]]&lt;&gt;"",EOMONTH(LoanStartDate,ROW(PaymentSchedule3[[#This Row],[Payment Number]])-ROW(PaymentSchedule3[[#Headers],[Payment Number]])-2)+DAY(LoanStartDate),"")</f>
        <v/>
      </c>
      <c r="D361" s="51" t="str">
        <f ca="1">IF(PaymentSchedule3[[#This Row],[Payment Number]]&lt;&gt;"",IF(ROW()-ROW(PaymentSchedule3[[#Headers],[Beginning
Balance]])=1,LoanAmount,INDEX(PaymentSchedule3[Ending
Balance],ROW()-ROW(PaymentSchedule3[[#Headers],[Beginning
Balance]])-1)),"")</f>
        <v/>
      </c>
      <c r="E361" s="52" t="str">
        <f ca="1">IF(PaymentSchedule3[[#This Row],[Payment Number]]&lt;&gt;"",ScheduledPayment,"")</f>
        <v/>
      </c>
      <c r="F36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1" s="51" t="str">
        <f ca="1">IF(PaymentSchedule3[[#This Row],[Payment Number]]&lt;&gt;"",PaymentSchedule3[[#This Row],[Total
Payment]]-PaymentSchedule3[[#This Row],[Interest]],"")</f>
        <v/>
      </c>
      <c r="I361" s="53" t="str">
        <f ca="1">IF(PaymentSchedule3[[#This Row],[Payment Number]]&lt;&gt;"",PaymentSchedule3[[#This Row],[Beginning
Balance]]*(InterestRate/PaymentsPerYear),"")</f>
        <v/>
      </c>
      <c r="J361" s="51" t="str">
        <f ca="1">IF(PaymentSchedule3[[#This Row],[Payment Number]]&lt;&gt;"",IF(PaymentSchedule3[[#This Row],[Scheduled Payment]]+PaymentSchedule3[[#This Row],[Extra
Payment]]&lt;=PaymentSchedule3[[#This Row],[Beginning
Balance]],PaymentSchedule3[[#This Row],[Beginning
Balance]]-PaymentSchedule3[[#This Row],[Principal]],0),"")</f>
        <v/>
      </c>
      <c r="K361" s="53" t="str">
        <f ca="1">IF(PaymentSchedule3[[#This Row],[Payment Number]]&lt;&gt;"",SUM(INDEX(PaymentSchedule3[Interest],1,1):PaymentSchedule3[[#This Row],[Interest]]),"")</f>
        <v/>
      </c>
    </row>
    <row r="362" spans="2:11" ht="18" customHeight="1">
      <c r="B362" s="49" t="str">
        <f ca="1">IF(LoanIsGood,IF(ROW()-ROW(PaymentSchedule3[[#Headers],[Payment Number]])&gt;ScheduledNumberOfPayments,"",ROW()-ROW(PaymentSchedule3[[#Headers],[Payment Number]])),"")</f>
        <v/>
      </c>
      <c r="C362" s="50" t="str">
        <f ca="1">IF(PaymentSchedule3[[#This Row],[Payment Number]]&lt;&gt;"",EOMONTH(LoanStartDate,ROW(PaymentSchedule3[[#This Row],[Payment Number]])-ROW(PaymentSchedule3[[#Headers],[Payment Number]])-2)+DAY(LoanStartDate),"")</f>
        <v/>
      </c>
      <c r="D362" s="51" t="str">
        <f ca="1">IF(PaymentSchedule3[[#This Row],[Payment Number]]&lt;&gt;"",IF(ROW()-ROW(PaymentSchedule3[[#Headers],[Beginning
Balance]])=1,LoanAmount,INDEX(PaymentSchedule3[Ending
Balance],ROW()-ROW(PaymentSchedule3[[#Headers],[Beginning
Balance]])-1)),"")</f>
        <v/>
      </c>
      <c r="E362" s="52" t="str">
        <f ca="1">IF(PaymentSchedule3[[#This Row],[Payment Number]]&lt;&gt;"",ScheduledPayment,"")</f>
        <v/>
      </c>
      <c r="F36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2" s="51" t="str">
        <f ca="1">IF(PaymentSchedule3[[#This Row],[Payment Number]]&lt;&gt;"",PaymentSchedule3[[#This Row],[Total
Payment]]-PaymentSchedule3[[#This Row],[Interest]],"")</f>
        <v/>
      </c>
      <c r="I362" s="53" t="str">
        <f ca="1">IF(PaymentSchedule3[[#This Row],[Payment Number]]&lt;&gt;"",PaymentSchedule3[[#This Row],[Beginning
Balance]]*(InterestRate/PaymentsPerYear),"")</f>
        <v/>
      </c>
      <c r="J362" s="51" t="str">
        <f ca="1">IF(PaymentSchedule3[[#This Row],[Payment Number]]&lt;&gt;"",IF(PaymentSchedule3[[#This Row],[Scheduled Payment]]+PaymentSchedule3[[#This Row],[Extra
Payment]]&lt;=PaymentSchedule3[[#This Row],[Beginning
Balance]],PaymentSchedule3[[#This Row],[Beginning
Balance]]-PaymentSchedule3[[#This Row],[Principal]],0),"")</f>
        <v/>
      </c>
      <c r="K362" s="53" t="str">
        <f ca="1">IF(PaymentSchedule3[[#This Row],[Payment Number]]&lt;&gt;"",SUM(INDEX(PaymentSchedule3[Interest],1,1):PaymentSchedule3[[#This Row],[Interest]]),"")</f>
        <v/>
      </c>
    </row>
    <row r="363" spans="2:11" ht="18" customHeight="1">
      <c r="B363" s="49" t="str">
        <f ca="1">IF(LoanIsGood,IF(ROW()-ROW(PaymentSchedule3[[#Headers],[Payment Number]])&gt;ScheduledNumberOfPayments,"",ROW()-ROW(PaymentSchedule3[[#Headers],[Payment Number]])),"")</f>
        <v/>
      </c>
      <c r="C363" s="50" t="str">
        <f ca="1">IF(PaymentSchedule3[[#This Row],[Payment Number]]&lt;&gt;"",EOMONTH(LoanStartDate,ROW(PaymentSchedule3[[#This Row],[Payment Number]])-ROW(PaymentSchedule3[[#Headers],[Payment Number]])-2)+DAY(LoanStartDate),"")</f>
        <v/>
      </c>
      <c r="D363" s="51" t="str">
        <f ca="1">IF(PaymentSchedule3[[#This Row],[Payment Number]]&lt;&gt;"",IF(ROW()-ROW(PaymentSchedule3[[#Headers],[Beginning
Balance]])=1,LoanAmount,INDEX(PaymentSchedule3[Ending
Balance],ROW()-ROW(PaymentSchedule3[[#Headers],[Beginning
Balance]])-1)),"")</f>
        <v/>
      </c>
      <c r="E363" s="52" t="str">
        <f ca="1">IF(PaymentSchedule3[[#This Row],[Payment Number]]&lt;&gt;"",ScheduledPayment,"")</f>
        <v/>
      </c>
      <c r="F36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3" s="51" t="str">
        <f ca="1">IF(PaymentSchedule3[[#This Row],[Payment Number]]&lt;&gt;"",PaymentSchedule3[[#This Row],[Total
Payment]]-PaymentSchedule3[[#This Row],[Interest]],"")</f>
        <v/>
      </c>
      <c r="I363" s="53" t="str">
        <f ca="1">IF(PaymentSchedule3[[#This Row],[Payment Number]]&lt;&gt;"",PaymentSchedule3[[#This Row],[Beginning
Balance]]*(InterestRate/PaymentsPerYear),"")</f>
        <v/>
      </c>
      <c r="J363" s="51" t="str">
        <f ca="1">IF(PaymentSchedule3[[#This Row],[Payment Number]]&lt;&gt;"",IF(PaymentSchedule3[[#This Row],[Scheduled Payment]]+PaymentSchedule3[[#This Row],[Extra
Payment]]&lt;=PaymentSchedule3[[#This Row],[Beginning
Balance]],PaymentSchedule3[[#This Row],[Beginning
Balance]]-PaymentSchedule3[[#This Row],[Principal]],0),"")</f>
        <v/>
      </c>
      <c r="K363" s="53" t="str">
        <f ca="1">IF(PaymentSchedule3[[#This Row],[Payment Number]]&lt;&gt;"",SUM(INDEX(PaymentSchedule3[Interest],1,1):PaymentSchedule3[[#This Row],[Interest]]),"")</f>
        <v/>
      </c>
    </row>
    <row r="364" spans="2:11" ht="18" customHeight="1">
      <c r="B364" s="49" t="str">
        <f ca="1">IF(LoanIsGood,IF(ROW()-ROW(PaymentSchedule3[[#Headers],[Payment Number]])&gt;ScheduledNumberOfPayments,"",ROW()-ROW(PaymentSchedule3[[#Headers],[Payment Number]])),"")</f>
        <v/>
      </c>
      <c r="C364" s="50" t="str">
        <f ca="1">IF(PaymentSchedule3[[#This Row],[Payment Number]]&lt;&gt;"",EOMONTH(LoanStartDate,ROW(PaymentSchedule3[[#This Row],[Payment Number]])-ROW(PaymentSchedule3[[#Headers],[Payment Number]])-2)+DAY(LoanStartDate),"")</f>
        <v/>
      </c>
      <c r="D364" s="51" t="str">
        <f ca="1">IF(PaymentSchedule3[[#This Row],[Payment Number]]&lt;&gt;"",IF(ROW()-ROW(PaymentSchedule3[[#Headers],[Beginning
Balance]])=1,LoanAmount,INDEX(PaymentSchedule3[Ending
Balance],ROW()-ROW(PaymentSchedule3[[#Headers],[Beginning
Balance]])-1)),"")</f>
        <v/>
      </c>
      <c r="E364" s="52" t="str">
        <f ca="1">IF(PaymentSchedule3[[#This Row],[Payment Number]]&lt;&gt;"",ScheduledPayment,"")</f>
        <v/>
      </c>
      <c r="F36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4" s="51" t="str">
        <f ca="1">IF(PaymentSchedule3[[#This Row],[Payment Number]]&lt;&gt;"",PaymentSchedule3[[#This Row],[Total
Payment]]-PaymentSchedule3[[#This Row],[Interest]],"")</f>
        <v/>
      </c>
      <c r="I364" s="53" t="str">
        <f ca="1">IF(PaymentSchedule3[[#This Row],[Payment Number]]&lt;&gt;"",PaymentSchedule3[[#This Row],[Beginning
Balance]]*(InterestRate/PaymentsPerYear),"")</f>
        <v/>
      </c>
      <c r="J364" s="51" t="str">
        <f ca="1">IF(PaymentSchedule3[[#This Row],[Payment Number]]&lt;&gt;"",IF(PaymentSchedule3[[#This Row],[Scheduled Payment]]+PaymentSchedule3[[#This Row],[Extra
Payment]]&lt;=PaymentSchedule3[[#This Row],[Beginning
Balance]],PaymentSchedule3[[#This Row],[Beginning
Balance]]-PaymentSchedule3[[#This Row],[Principal]],0),"")</f>
        <v/>
      </c>
      <c r="K364" s="53" t="str">
        <f ca="1">IF(PaymentSchedule3[[#This Row],[Payment Number]]&lt;&gt;"",SUM(INDEX(PaymentSchedule3[Interest],1,1):PaymentSchedule3[[#This Row],[Interest]]),"")</f>
        <v/>
      </c>
    </row>
    <row r="365" spans="2:11" ht="18" customHeight="1">
      <c r="B365" s="49" t="str">
        <f ca="1">IF(LoanIsGood,IF(ROW()-ROW(PaymentSchedule3[[#Headers],[Payment Number]])&gt;ScheduledNumberOfPayments,"",ROW()-ROW(PaymentSchedule3[[#Headers],[Payment Number]])),"")</f>
        <v/>
      </c>
      <c r="C365" s="50" t="str">
        <f ca="1">IF(PaymentSchedule3[[#This Row],[Payment Number]]&lt;&gt;"",EOMONTH(LoanStartDate,ROW(PaymentSchedule3[[#This Row],[Payment Number]])-ROW(PaymentSchedule3[[#Headers],[Payment Number]])-2)+DAY(LoanStartDate),"")</f>
        <v/>
      </c>
      <c r="D365" s="51" t="str">
        <f ca="1">IF(PaymentSchedule3[[#This Row],[Payment Number]]&lt;&gt;"",IF(ROW()-ROW(PaymentSchedule3[[#Headers],[Beginning
Balance]])=1,LoanAmount,INDEX(PaymentSchedule3[Ending
Balance],ROW()-ROW(PaymentSchedule3[[#Headers],[Beginning
Balance]])-1)),"")</f>
        <v/>
      </c>
      <c r="E365" s="52" t="str">
        <f ca="1">IF(PaymentSchedule3[[#This Row],[Payment Number]]&lt;&gt;"",ScheduledPayment,"")</f>
        <v/>
      </c>
      <c r="F36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5" s="51" t="str">
        <f ca="1">IF(PaymentSchedule3[[#This Row],[Payment Number]]&lt;&gt;"",PaymentSchedule3[[#This Row],[Total
Payment]]-PaymentSchedule3[[#This Row],[Interest]],"")</f>
        <v/>
      </c>
      <c r="I365" s="53" t="str">
        <f ca="1">IF(PaymentSchedule3[[#This Row],[Payment Number]]&lt;&gt;"",PaymentSchedule3[[#This Row],[Beginning
Balance]]*(InterestRate/PaymentsPerYear),"")</f>
        <v/>
      </c>
      <c r="J365" s="51" t="str">
        <f ca="1">IF(PaymentSchedule3[[#This Row],[Payment Number]]&lt;&gt;"",IF(PaymentSchedule3[[#This Row],[Scheduled Payment]]+PaymentSchedule3[[#This Row],[Extra
Payment]]&lt;=PaymentSchedule3[[#This Row],[Beginning
Balance]],PaymentSchedule3[[#This Row],[Beginning
Balance]]-PaymentSchedule3[[#This Row],[Principal]],0),"")</f>
        <v/>
      </c>
      <c r="K365" s="53" t="str">
        <f ca="1">IF(PaymentSchedule3[[#This Row],[Payment Number]]&lt;&gt;"",SUM(INDEX(PaymentSchedule3[Interest],1,1):PaymentSchedule3[[#This Row],[Interest]]),"")</f>
        <v/>
      </c>
    </row>
    <row r="366" spans="2:11" ht="18" customHeight="1">
      <c r="B366" s="49" t="str">
        <f ca="1">IF(LoanIsGood,IF(ROW()-ROW(PaymentSchedule3[[#Headers],[Payment Number]])&gt;ScheduledNumberOfPayments,"",ROW()-ROW(PaymentSchedule3[[#Headers],[Payment Number]])),"")</f>
        <v/>
      </c>
      <c r="C366" s="50" t="str">
        <f ca="1">IF(PaymentSchedule3[[#This Row],[Payment Number]]&lt;&gt;"",EOMONTH(LoanStartDate,ROW(PaymentSchedule3[[#This Row],[Payment Number]])-ROW(PaymentSchedule3[[#Headers],[Payment Number]])-2)+DAY(LoanStartDate),"")</f>
        <v/>
      </c>
      <c r="D366" s="51" t="str">
        <f ca="1">IF(PaymentSchedule3[[#This Row],[Payment Number]]&lt;&gt;"",IF(ROW()-ROW(PaymentSchedule3[[#Headers],[Beginning
Balance]])=1,LoanAmount,INDEX(PaymentSchedule3[Ending
Balance],ROW()-ROW(PaymentSchedule3[[#Headers],[Beginning
Balance]])-1)),"")</f>
        <v/>
      </c>
      <c r="E366" s="52" t="str">
        <f ca="1">IF(PaymentSchedule3[[#This Row],[Payment Number]]&lt;&gt;"",ScheduledPayment,"")</f>
        <v/>
      </c>
      <c r="F36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6" s="51" t="str">
        <f ca="1">IF(PaymentSchedule3[[#This Row],[Payment Number]]&lt;&gt;"",PaymentSchedule3[[#This Row],[Total
Payment]]-PaymentSchedule3[[#This Row],[Interest]],"")</f>
        <v/>
      </c>
      <c r="I366" s="53" t="str">
        <f ca="1">IF(PaymentSchedule3[[#This Row],[Payment Number]]&lt;&gt;"",PaymentSchedule3[[#This Row],[Beginning
Balance]]*(InterestRate/PaymentsPerYear),"")</f>
        <v/>
      </c>
      <c r="J366" s="51" t="str">
        <f ca="1">IF(PaymentSchedule3[[#This Row],[Payment Number]]&lt;&gt;"",IF(PaymentSchedule3[[#This Row],[Scheduled Payment]]+PaymentSchedule3[[#This Row],[Extra
Payment]]&lt;=PaymentSchedule3[[#This Row],[Beginning
Balance]],PaymentSchedule3[[#This Row],[Beginning
Balance]]-PaymentSchedule3[[#This Row],[Principal]],0),"")</f>
        <v/>
      </c>
      <c r="K366" s="53" t="str">
        <f ca="1">IF(PaymentSchedule3[[#This Row],[Payment Number]]&lt;&gt;"",SUM(INDEX(PaymentSchedule3[Interest],1,1):PaymentSchedule3[[#This Row],[Interest]]),"")</f>
        <v/>
      </c>
    </row>
    <row r="367" spans="2:11" ht="18" customHeight="1">
      <c r="B367" s="49" t="str">
        <f ca="1">IF(LoanIsGood,IF(ROW()-ROW(PaymentSchedule3[[#Headers],[Payment Number]])&gt;ScheduledNumberOfPayments,"",ROW()-ROW(PaymentSchedule3[[#Headers],[Payment Number]])),"")</f>
        <v/>
      </c>
      <c r="C367" s="50" t="str">
        <f ca="1">IF(PaymentSchedule3[[#This Row],[Payment Number]]&lt;&gt;"",EOMONTH(LoanStartDate,ROW(PaymentSchedule3[[#This Row],[Payment Number]])-ROW(PaymentSchedule3[[#Headers],[Payment Number]])-2)+DAY(LoanStartDate),"")</f>
        <v/>
      </c>
      <c r="D367" s="51" t="str">
        <f ca="1">IF(PaymentSchedule3[[#This Row],[Payment Number]]&lt;&gt;"",IF(ROW()-ROW(PaymentSchedule3[[#Headers],[Beginning
Balance]])=1,LoanAmount,INDEX(PaymentSchedule3[Ending
Balance],ROW()-ROW(PaymentSchedule3[[#Headers],[Beginning
Balance]])-1)),"")</f>
        <v/>
      </c>
      <c r="E367" s="52" t="str">
        <f ca="1">IF(PaymentSchedule3[[#This Row],[Payment Number]]&lt;&gt;"",ScheduledPayment,"")</f>
        <v/>
      </c>
      <c r="F36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7" s="51" t="str">
        <f ca="1">IF(PaymentSchedule3[[#This Row],[Payment Number]]&lt;&gt;"",PaymentSchedule3[[#This Row],[Total
Payment]]-PaymentSchedule3[[#This Row],[Interest]],"")</f>
        <v/>
      </c>
      <c r="I367" s="53" t="str">
        <f ca="1">IF(PaymentSchedule3[[#This Row],[Payment Number]]&lt;&gt;"",PaymentSchedule3[[#This Row],[Beginning
Balance]]*(InterestRate/PaymentsPerYear),"")</f>
        <v/>
      </c>
      <c r="J367" s="51" t="str">
        <f ca="1">IF(PaymentSchedule3[[#This Row],[Payment Number]]&lt;&gt;"",IF(PaymentSchedule3[[#This Row],[Scheduled Payment]]+PaymentSchedule3[[#This Row],[Extra
Payment]]&lt;=PaymentSchedule3[[#This Row],[Beginning
Balance]],PaymentSchedule3[[#This Row],[Beginning
Balance]]-PaymentSchedule3[[#This Row],[Principal]],0),"")</f>
        <v/>
      </c>
      <c r="K367" s="53" t="str">
        <f ca="1">IF(PaymentSchedule3[[#This Row],[Payment Number]]&lt;&gt;"",SUM(INDEX(PaymentSchedule3[Interest],1,1):PaymentSchedule3[[#This Row],[Interest]]),"")</f>
        <v/>
      </c>
    </row>
    <row r="368" spans="2:11" ht="18" customHeight="1">
      <c r="B368" s="49" t="str">
        <f ca="1">IF(LoanIsGood,IF(ROW()-ROW(PaymentSchedule3[[#Headers],[Payment Number]])&gt;ScheduledNumberOfPayments,"",ROW()-ROW(PaymentSchedule3[[#Headers],[Payment Number]])),"")</f>
        <v/>
      </c>
      <c r="C368" s="50" t="str">
        <f ca="1">IF(PaymentSchedule3[[#This Row],[Payment Number]]&lt;&gt;"",EOMONTH(LoanStartDate,ROW(PaymentSchedule3[[#This Row],[Payment Number]])-ROW(PaymentSchedule3[[#Headers],[Payment Number]])-2)+DAY(LoanStartDate),"")</f>
        <v/>
      </c>
      <c r="D368" s="51" t="str">
        <f ca="1">IF(PaymentSchedule3[[#This Row],[Payment Number]]&lt;&gt;"",IF(ROW()-ROW(PaymentSchedule3[[#Headers],[Beginning
Balance]])=1,LoanAmount,INDEX(PaymentSchedule3[Ending
Balance],ROW()-ROW(PaymentSchedule3[[#Headers],[Beginning
Balance]])-1)),"")</f>
        <v/>
      </c>
      <c r="E368" s="52" t="str">
        <f ca="1">IF(PaymentSchedule3[[#This Row],[Payment Number]]&lt;&gt;"",ScheduledPayment,"")</f>
        <v/>
      </c>
      <c r="F36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8" s="51" t="str">
        <f ca="1">IF(PaymentSchedule3[[#This Row],[Payment Number]]&lt;&gt;"",PaymentSchedule3[[#This Row],[Total
Payment]]-PaymentSchedule3[[#This Row],[Interest]],"")</f>
        <v/>
      </c>
      <c r="I368" s="53" t="str">
        <f ca="1">IF(PaymentSchedule3[[#This Row],[Payment Number]]&lt;&gt;"",PaymentSchedule3[[#This Row],[Beginning
Balance]]*(InterestRate/PaymentsPerYear),"")</f>
        <v/>
      </c>
      <c r="J368" s="51" t="str">
        <f ca="1">IF(PaymentSchedule3[[#This Row],[Payment Number]]&lt;&gt;"",IF(PaymentSchedule3[[#This Row],[Scheduled Payment]]+PaymentSchedule3[[#This Row],[Extra
Payment]]&lt;=PaymentSchedule3[[#This Row],[Beginning
Balance]],PaymentSchedule3[[#This Row],[Beginning
Balance]]-PaymentSchedule3[[#This Row],[Principal]],0),"")</f>
        <v/>
      </c>
      <c r="K368" s="53" t="str">
        <f ca="1">IF(PaymentSchedule3[[#This Row],[Payment Number]]&lt;&gt;"",SUM(INDEX(PaymentSchedule3[Interest],1,1):PaymentSchedule3[[#This Row],[Interest]]),"")</f>
        <v/>
      </c>
    </row>
    <row r="369" spans="2:11" ht="18" customHeight="1">
      <c r="B369" s="49" t="str">
        <f ca="1">IF(LoanIsGood,IF(ROW()-ROW(PaymentSchedule3[[#Headers],[Payment Number]])&gt;ScheduledNumberOfPayments,"",ROW()-ROW(PaymentSchedule3[[#Headers],[Payment Number]])),"")</f>
        <v/>
      </c>
      <c r="C369" s="50" t="str">
        <f ca="1">IF(PaymentSchedule3[[#This Row],[Payment Number]]&lt;&gt;"",EOMONTH(LoanStartDate,ROW(PaymentSchedule3[[#This Row],[Payment Number]])-ROW(PaymentSchedule3[[#Headers],[Payment Number]])-2)+DAY(LoanStartDate),"")</f>
        <v/>
      </c>
      <c r="D369" s="51" t="str">
        <f ca="1">IF(PaymentSchedule3[[#This Row],[Payment Number]]&lt;&gt;"",IF(ROW()-ROW(PaymentSchedule3[[#Headers],[Beginning
Balance]])=1,LoanAmount,INDEX(PaymentSchedule3[Ending
Balance],ROW()-ROW(PaymentSchedule3[[#Headers],[Beginning
Balance]])-1)),"")</f>
        <v/>
      </c>
      <c r="E369" s="52" t="str">
        <f ca="1">IF(PaymentSchedule3[[#This Row],[Payment Number]]&lt;&gt;"",ScheduledPayment,"")</f>
        <v/>
      </c>
      <c r="F36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6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69" s="51" t="str">
        <f ca="1">IF(PaymentSchedule3[[#This Row],[Payment Number]]&lt;&gt;"",PaymentSchedule3[[#This Row],[Total
Payment]]-PaymentSchedule3[[#This Row],[Interest]],"")</f>
        <v/>
      </c>
      <c r="I369" s="53" t="str">
        <f ca="1">IF(PaymentSchedule3[[#This Row],[Payment Number]]&lt;&gt;"",PaymentSchedule3[[#This Row],[Beginning
Balance]]*(InterestRate/PaymentsPerYear),"")</f>
        <v/>
      </c>
      <c r="J369" s="51" t="str">
        <f ca="1">IF(PaymentSchedule3[[#This Row],[Payment Number]]&lt;&gt;"",IF(PaymentSchedule3[[#This Row],[Scheduled Payment]]+PaymentSchedule3[[#This Row],[Extra
Payment]]&lt;=PaymentSchedule3[[#This Row],[Beginning
Balance]],PaymentSchedule3[[#This Row],[Beginning
Balance]]-PaymentSchedule3[[#This Row],[Principal]],0),"")</f>
        <v/>
      </c>
      <c r="K369" s="53" t="str">
        <f ca="1">IF(PaymentSchedule3[[#This Row],[Payment Number]]&lt;&gt;"",SUM(INDEX(PaymentSchedule3[Interest],1,1):PaymentSchedule3[[#This Row],[Interest]]),"")</f>
        <v/>
      </c>
    </row>
    <row r="370" spans="2:11" ht="18" customHeight="1">
      <c r="B370" s="49" t="str">
        <f ca="1">IF(LoanIsGood,IF(ROW()-ROW(PaymentSchedule3[[#Headers],[Payment Number]])&gt;ScheduledNumberOfPayments,"",ROW()-ROW(PaymentSchedule3[[#Headers],[Payment Number]])),"")</f>
        <v/>
      </c>
      <c r="C370" s="50" t="str">
        <f ca="1">IF(PaymentSchedule3[[#This Row],[Payment Number]]&lt;&gt;"",EOMONTH(LoanStartDate,ROW(PaymentSchedule3[[#This Row],[Payment Number]])-ROW(PaymentSchedule3[[#Headers],[Payment Number]])-2)+DAY(LoanStartDate),"")</f>
        <v/>
      </c>
      <c r="D370" s="51" t="str">
        <f ca="1">IF(PaymentSchedule3[[#This Row],[Payment Number]]&lt;&gt;"",IF(ROW()-ROW(PaymentSchedule3[[#Headers],[Beginning
Balance]])=1,LoanAmount,INDEX(PaymentSchedule3[Ending
Balance],ROW()-ROW(PaymentSchedule3[[#Headers],[Beginning
Balance]])-1)),"")</f>
        <v/>
      </c>
      <c r="E370" s="52" t="str">
        <f ca="1">IF(PaymentSchedule3[[#This Row],[Payment Number]]&lt;&gt;"",ScheduledPayment,"")</f>
        <v/>
      </c>
      <c r="F37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0" s="51" t="str">
        <f ca="1">IF(PaymentSchedule3[[#This Row],[Payment Number]]&lt;&gt;"",PaymentSchedule3[[#This Row],[Total
Payment]]-PaymentSchedule3[[#This Row],[Interest]],"")</f>
        <v/>
      </c>
      <c r="I370" s="53" t="str">
        <f ca="1">IF(PaymentSchedule3[[#This Row],[Payment Number]]&lt;&gt;"",PaymentSchedule3[[#This Row],[Beginning
Balance]]*(InterestRate/PaymentsPerYear),"")</f>
        <v/>
      </c>
      <c r="J370" s="51" t="str">
        <f ca="1">IF(PaymentSchedule3[[#This Row],[Payment Number]]&lt;&gt;"",IF(PaymentSchedule3[[#This Row],[Scheduled Payment]]+PaymentSchedule3[[#This Row],[Extra
Payment]]&lt;=PaymentSchedule3[[#This Row],[Beginning
Balance]],PaymentSchedule3[[#This Row],[Beginning
Balance]]-PaymentSchedule3[[#This Row],[Principal]],0),"")</f>
        <v/>
      </c>
      <c r="K370" s="53" t="str">
        <f ca="1">IF(PaymentSchedule3[[#This Row],[Payment Number]]&lt;&gt;"",SUM(INDEX(PaymentSchedule3[Interest],1,1):PaymentSchedule3[[#This Row],[Interest]]),"")</f>
        <v/>
      </c>
    </row>
    <row r="371" spans="2:11" ht="18" customHeight="1">
      <c r="B371" s="49" t="str">
        <f ca="1">IF(LoanIsGood,IF(ROW()-ROW(PaymentSchedule3[[#Headers],[Payment Number]])&gt;ScheduledNumberOfPayments,"",ROW()-ROW(PaymentSchedule3[[#Headers],[Payment Number]])),"")</f>
        <v/>
      </c>
      <c r="C371" s="50" t="str">
        <f ca="1">IF(PaymentSchedule3[[#This Row],[Payment Number]]&lt;&gt;"",EOMONTH(LoanStartDate,ROW(PaymentSchedule3[[#This Row],[Payment Number]])-ROW(PaymentSchedule3[[#Headers],[Payment Number]])-2)+DAY(LoanStartDate),"")</f>
        <v/>
      </c>
      <c r="D371" s="51" t="str">
        <f ca="1">IF(PaymentSchedule3[[#This Row],[Payment Number]]&lt;&gt;"",IF(ROW()-ROW(PaymentSchedule3[[#Headers],[Beginning
Balance]])=1,LoanAmount,INDEX(PaymentSchedule3[Ending
Balance],ROW()-ROW(PaymentSchedule3[[#Headers],[Beginning
Balance]])-1)),"")</f>
        <v/>
      </c>
      <c r="E371" s="52" t="str">
        <f ca="1">IF(PaymentSchedule3[[#This Row],[Payment Number]]&lt;&gt;"",ScheduledPayment,"")</f>
        <v/>
      </c>
      <c r="F37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1" s="51" t="str">
        <f ca="1">IF(PaymentSchedule3[[#This Row],[Payment Number]]&lt;&gt;"",PaymentSchedule3[[#This Row],[Total
Payment]]-PaymentSchedule3[[#This Row],[Interest]],"")</f>
        <v/>
      </c>
      <c r="I371" s="53" t="str">
        <f ca="1">IF(PaymentSchedule3[[#This Row],[Payment Number]]&lt;&gt;"",PaymentSchedule3[[#This Row],[Beginning
Balance]]*(InterestRate/PaymentsPerYear),"")</f>
        <v/>
      </c>
      <c r="J371" s="51" t="str">
        <f ca="1">IF(PaymentSchedule3[[#This Row],[Payment Number]]&lt;&gt;"",IF(PaymentSchedule3[[#This Row],[Scheduled Payment]]+PaymentSchedule3[[#This Row],[Extra
Payment]]&lt;=PaymentSchedule3[[#This Row],[Beginning
Balance]],PaymentSchedule3[[#This Row],[Beginning
Balance]]-PaymentSchedule3[[#This Row],[Principal]],0),"")</f>
        <v/>
      </c>
      <c r="K371" s="53" t="str">
        <f ca="1">IF(PaymentSchedule3[[#This Row],[Payment Number]]&lt;&gt;"",SUM(INDEX(PaymentSchedule3[Interest],1,1):PaymentSchedule3[[#This Row],[Interest]]),"")</f>
        <v/>
      </c>
    </row>
    <row r="372" spans="2:11" ht="18" customHeight="1">
      <c r="B372" s="49" t="str">
        <f ca="1">IF(LoanIsGood,IF(ROW()-ROW(PaymentSchedule3[[#Headers],[Payment Number]])&gt;ScheduledNumberOfPayments,"",ROW()-ROW(PaymentSchedule3[[#Headers],[Payment Number]])),"")</f>
        <v/>
      </c>
      <c r="C372" s="50" t="str">
        <f ca="1">IF(PaymentSchedule3[[#This Row],[Payment Number]]&lt;&gt;"",EOMONTH(LoanStartDate,ROW(PaymentSchedule3[[#This Row],[Payment Number]])-ROW(PaymentSchedule3[[#Headers],[Payment Number]])-2)+DAY(LoanStartDate),"")</f>
        <v/>
      </c>
      <c r="D372" s="51" t="str">
        <f ca="1">IF(PaymentSchedule3[[#This Row],[Payment Number]]&lt;&gt;"",IF(ROW()-ROW(PaymentSchedule3[[#Headers],[Beginning
Balance]])=1,LoanAmount,INDEX(PaymentSchedule3[Ending
Balance],ROW()-ROW(PaymentSchedule3[[#Headers],[Beginning
Balance]])-1)),"")</f>
        <v/>
      </c>
      <c r="E372" s="52" t="str">
        <f ca="1">IF(PaymentSchedule3[[#This Row],[Payment Number]]&lt;&gt;"",ScheduledPayment,"")</f>
        <v/>
      </c>
      <c r="F37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2" s="51" t="str">
        <f ca="1">IF(PaymentSchedule3[[#This Row],[Payment Number]]&lt;&gt;"",PaymentSchedule3[[#This Row],[Total
Payment]]-PaymentSchedule3[[#This Row],[Interest]],"")</f>
        <v/>
      </c>
      <c r="I372" s="53" t="str">
        <f ca="1">IF(PaymentSchedule3[[#This Row],[Payment Number]]&lt;&gt;"",PaymentSchedule3[[#This Row],[Beginning
Balance]]*(InterestRate/PaymentsPerYear),"")</f>
        <v/>
      </c>
      <c r="J372" s="51" t="str">
        <f ca="1">IF(PaymentSchedule3[[#This Row],[Payment Number]]&lt;&gt;"",IF(PaymentSchedule3[[#This Row],[Scheduled Payment]]+PaymentSchedule3[[#This Row],[Extra
Payment]]&lt;=PaymentSchedule3[[#This Row],[Beginning
Balance]],PaymentSchedule3[[#This Row],[Beginning
Balance]]-PaymentSchedule3[[#This Row],[Principal]],0),"")</f>
        <v/>
      </c>
      <c r="K372" s="53" t="str">
        <f ca="1">IF(PaymentSchedule3[[#This Row],[Payment Number]]&lt;&gt;"",SUM(INDEX(PaymentSchedule3[Interest],1,1):PaymentSchedule3[[#This Row],[Interest]]),"")</f>
        <v/>
      </c>
    </row>
    <row r="373" spans="2:11" ht="18" customHeight="1">
      <c r="B373" s="49" t="str">
        <f ca="1">IF(LoanIsGood,IF(ROW()-ROW(PaymentSchedule3[[#Headers],[Payment Number]])&gt;ScheduledNumberOfPayments,"",ROW()-ROW(PaymentSchedule3[[#Headers],[Payment Number]])),"")</f>
        <v/>
      </c>
      <c r="C373" s="50" t="str">
        <f ca="1">IF(PaymentSchedule3[[#This Row],[Payment Number]]&lt;&gt;"",EOMONTH(LoanStartDate,ROW(PaymentSchedule3[[#This Row],[Payment Number]])-ROW(PaymentSchedule3[[#Headers],[Payment Number]])-2)+DAY(LoanStartDate),"")</f>
        <v/>
      </c>
      <c r="D373" s="51" t="str">
        <f ca="1">IF(PaymentSchedule3[[#This Row],[Payment Number]]&lt;&gt;"",IF(ROW()-ROW(PaymentSchedule3[[#Headers],[Beginning
Balance]])=1,LoanAmount,INDEX(PaymentSchedule3[Ending
Balance],ROW()-ROW(PaymentSchedule3[[#Headers],[Beginning
Balance]])-1)),"")</f>
        <v/>
      </c>
      <c r="E373" s="52" t="str">
        <f ca="1">IF(PaymentSchedule3[[#This Row],[Payment Number]]&lt;&gt;"",ScheduledPayment,"")</f>
        <v/>
      </c>
      <c r="F37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3" s="51" t="str">
        <f ca="1">IF(PaymentSchedule3[[#This Row],[Payment Number]]&lt;&gt;"",PaymentSchedule3[[#This Row],[Total
Payment]]-PaymentSchedule3[[#This Row],[Interest]],"")</f>
        <v/>
      </c>
      <c r="I373" s="53" t="str">
        <f ca="1">IF(PaymentSchedule3[[#This Row],[Payment Number]]&lt;&gt;"",PaymentSchedule3[[#This Row],[Beginning
Balance]]*(InterestRate/PaymentsPerYear),"")</f>
        <v/>
      </c>
      <c r="J373" s="51" t="str">
        <f ca="1">IF(PaymentSchedule3[[#This Row],[Payment Number]]&lt;&gt;"",IF(PaymentSchedule3[[#This Row],[Scheduled Payment]]+PaymentSchedule3[[#This Row],[Extra
Payment]]&lt;=PaymentSchedule3[[#This Row],[Beginning
Balance]],PaymentSchedule3[[#This Row],[Beginning
Balance]]-PaymentSchedule3[[#This Row],[Principal]],0),"")</f>
        <v/>
      </c>
      <c r="K373" s="53" t="str">
        <f ca="1">IF(PaymentSchedule3[[#This Row],[Payment Number]]&lt;&gt;"",SUM(INDEX(PaymentSchedule3[Interest],1,1):PaymentSchedule3[[#This Row],[Interest]]),"")</f>
        <v/>
      </c>
    </row>
    <row r="374" spans="2:11" ht="18" customHeight="1">
      <c r="B374" s="49" t="str">
        <f ca="1">IF(LoanIsGood,IF(ROW()-ROW(PaymentSchedule3[[#Headers],[Payment Number]])&gt;ScheduledNumberOfPayments,"",ROW()-ROW(PaymentSchedule3[[#Headers],[Payment Number]])),"")</f>
        <v/>
      </c>
      <c r="C374" s="50" t="str">
        <f ca="1">IF(PaymentSchedule3[[#This Row],[Payment Number]]&lt;&gt;"",EOMONTH(LoanStartDate,ROW(PaymentSchedule3[[#This Row],[Payment Number]])-ROW(PaymentSchedule3[[#Headers],[Payment Number]])-2)+DAY(LoanStartDate),"")</f>
        <v/>
      </c>
      <c r="D374" s="51" t="str">
        <f ca="1">IF(PaymentSchedule3[[#This Row],[Payment Number]]&lt;&gt;"",IF(ROW()-ROW(PaymentSchedule3[[#Headers],[Beginning
Balance]])=1,LoanAmount,INDEX(PaymentSchedule3[Ending
Balance],ROW()-ROW(PaymentSchedule3[[#Headers],[Beginning
Balance]])-1)),"")</f>
        <v/>
      </c>
      <c r="E374" s="52" t="str">
        <f ca="1">IF(PaymentSchedule3[[#This Row],[Payment Number]]&lt;&gt;"",ScheduledPayment,"")</f>
        <v/>
      </c>
      <c r="F37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4" s="51" t="str">
        <f ca="1">IF(PaymentSchedule3[[#This Row],[Payment Number]]&lt;&gt;"",PaymentSchedule3[[#This Row],[Total
Payment]]-PaymentSchedule3[[#This Row],[Interest]],"")</f>
        <v/>
      </c>
      <c r="I374" s="53" t="str">
        <f ca="1">IF(PaymentSchedule3[[#This Row],[Payment Number]]&lt;&gt;"",PaymentSchedule3[[#This Row],[Beginning
Balance]]*(InterestRate/PaymentsPerYear),"")</f>
        <v/>
      </c>
      <c r="J374" s="51" t="str">
        <f ca="1">IF(PaymentSchedule3[[#This Row],[Payment Number]]&lt;&gt;"",IF(PaymentSchedule3[[#This Row],[Scheduled Payment]]+PaymentSchedule3[[#This Row],[Extra
Payment]]&lt;=PaymentSchedule3[[#This Row],[Beginning
Balance]],PaymentSchedule3[[#This Row],[Beginning
Balance]]-PaymentSchedule3[[#This Row],[Principal]],0),"")</f>
        <v/>
      </c>
      <c r="K374" s="53" t="str">
        <f ca="1">IF(PaymentSchedule3[[#This Row],[Payment Number]]&lt;&gt;"",SUM(INDEX(PaymentSchedule3[Interest],1,1):PaymentSchedule3[[#This Row],[Interest]]),"")</f>
        <v/>
      </c>
    </row>
    <row r="375" spans="2:11" ht="18" customHeight="1">
      <c r="B375" s="49" t="str">
        <f ca="1">IF(LoanIsGood,IF(ROW()-ROW(PaymentSchedule3[[#Headers],[Payment Number]])&gt;ScheduledNumberOfPayments,"",ROW()-ROW(PaymentSchedule3[[#Headers],[Payment Number]])),"")</f>
        <v/>
      </c>
      <c r="C375" s="50" t="str">
        <f ca="1">IF(PaymentSchedule3[[#This Row],[Payment Number]]&lt;&gt;"",EOMONTH(LoanStartDate,ROW(PaymentSchedule3[[#This Row],[Payment Number]])-ROW(PaymentSchedule3[[#Headers],[Payment Number]])-2)+DAY(LoanStartDate),"")</f>
        <v/>
      </c>
      <c r="D375" s="51" t="str">
        <f ca="1">IF(PaymentSchedule3[[#This Row],[Payment Number]]&lt;&gt;"",IF(ROW()-ROW(PaymentSchedule3[[#Headers],[Beginning
Balance]])=1,LoanAmount,INDEX(PaymentSchedule3[Ending
Balance],ROW()-ROW(PaymentSchedule3[[#Headers],[Beginning
Balance]])-1)),"")</f>
        <v/>
      </c>
      <c r="E375" s="52" t="str">
        <f ca="1">IF(PaymentSchedule3[[#This Row],[Payment Number]]&lt;&gt;"",ScheduledPayment,"")</f>
        <v/>
      </c>
      <c r="F37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5" s="51" t="str">
        <f ca="1">IF(PaymentSchedule3[[#This Row],[Payment Number]]&lt;&gt;"",PaymentSchedule3[[#This Row],[Total
Payment]]-PaymentSchedule3[[#This Row],[Interest]],"")</f>
        <v/>
      </c>
      <c r="I375" s="53" t="str">
        <f ca="1">IF(PaymentSchedule3[[#This Row],[Payment Number]]&lt;&gt;"",PaymentSchedule3[[#This Row],[Beginning
Balance]]*(InterestRate/PaymentsPerYear),"")</f>
        <v/>
      </c>
      <c r="J375" s="51" t="str">
        <f ca="1">IF(PaymentSchedule3[[#This Row],[Payment Number]]&lt;&gt;"",IF(PaymentSchedule3[[#This Row],[Scheduled Payment]]+PaymentSchedule3[[#This Row],[Extra
Payment]]&lt;=PaymentSchedule3[[#This Row],[Beginning
Balance]],PaymentSchedule3[[#This Row],[Beginning
Balance]]-PaymentSchedule3[[#This Row],[Principal]],0),"")</f>
        <v/>
      </c>
      <c r="K375" s="53" t="str">
        <f ca="1">IF(PaymentSchedule3[[#This Row],[Payment Number]]&lt;&gt;"",SUM(INDEX(PaymentSchedule3[Interest],1,1):PaymentSchedule3[[#This Row],[Interest]]),"")</f>
        <v/>
      </c>
    </row>
    <row r="376" spans="2:11" ht="18" customHeight="1">
      <c r="B376" s="49" t="str">
        <f ca="1">IF(LoanIsGood,IF(ROW()-ROW(PaymentSchedule3[[#Headers],[Payment Number]])&gt;ScheduledNumberOfPayments,"",ROW()-ROW(PaymentSchedule3[[#Headers],[Payment Number]])),"")</f>
        <v/>
      </c>
      <c r="C376" s="50" t="str">
        <f ca="1">IF(PaymentSchedule3[[#This Row],[Payment Number]]&lt;&gt;"",EOMONTH(LoanStartDate,ROW(PaymentSchedule3[[#This Row],[Payment Number]])-ROW(PaymentSchedule3[[#Headers],[Payment Number]])-2)+DAY(LoanStartDate),"")</f>
        <v/>
      </c>
      <c r="D376" s="51" t="str">
        <f ca="1">IF(PaymentSchedule3[[#This Row],[Payment Number]]&lt;&gt;"",IF(ROW()-ROW(PaymentSchedule3[[#Headers],[Beginning
Balance]])=1,LoanAmount,INDEX(PaymentSchedule3[Ending
Balance],ROW()-ROW(PaymentSchedule3[[#Headers],[Beginning
Balance]])-1)),"")</f>
        <v/>
      </c>
      <c r="E376" s="52" t="str">
        <f ca="1">IF(PaymentSchedule3[[#This Row],[Payment Number]]&lt;&gt;"",ScheduledPayment,"")</f>
        <v/>
      </c>
      <c r="F37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6" s="51" t="str">
        <f ca="1">IF(PaymentSchedule3[[#This Row],[Payment Number]]&lt;&gt;"",PaymentSchedule3[[#This Row],[Total
Payment]]-PaymentSchedule3[[#This Row],[Interest]],"")</f>
        <v/>
      </c>
      <c r="I376" s="53" t="str">
        <f ca="1">IF(PaymentSchedule3[[#This Row],[Payment Number]]&lt;&gt;"",PaymentSchedule3[[#This Row],[Beginning
Balance]]*(InterestRate/PaymentsPerYear),"")</f>
        <v/>
      </c>
      <c r="J376" s="51" t="str">
        <f ca="1">IF(PaymentSchedule3[[#This Row],[Payment Number]]&lt;&gt;"",IF(PaymentSchedule3[[#This Row],[Scheduled Payment]]+PaymentSchedule3[[#This Row],[Extra
Payment]]&lt;=PaymentSchedule3[[#This Row],[Beginning
Balance]],PaymentSchedule3[[#This Row],[Beginning
Balance]]-PaymentSchedule3[[#This Row],[Principal]],0),"")</f>
        <v/>
      </c>
      <c r="K376" s="53" t="str">
        <f ca="1">IF(PaymentSchedule3[[#This Row],[Payment Number]]&lt;&gt;"",SUM(INDEX(PaymentSchedule3[Interest],1,1):PaymentSchedule3[[#This Row],[Interest]]),"")</f>
        <v/>
      </c>
    </row>
    <row r="377" spans="2:11" ht="18" customHeight="1">
      <c r="B377" s="49" t="str">
        <f ca="1">IF(LoanIsGood,IF(ROW()-ROW(PaymentSchedule3[[#Headers],[Payment Number]])&gt;ScheduledNumberOfPayments,"",ROW()-ROW(PaymentSchedule3[[#Headers],[Payment Number]])),"")</f>
        <v/>
      </c>
      <c r="C377" s="50" t="str">
        <f ca="1">IF(PaymentSchedule3[[#This Row],[Payment Number]]&lt;&gt;"",EOMONTH(LoanStartDate,ROW(PaymentSchedule3[[#This Row],[Payment Number]])-ROW(PaymentSchedule3[[#Headers],[Payment Number]])-2)+DAY(LoanStartDate),"")</f>
        <v/>
      </c>
      <c r="D377" s="51" t="str">
        <f ca="1">IF(PaymentSchedule3[[#This Row],[Payment Number]]&lt;&gt;"",IF(ROW()-ROW(PaymentSchedule3[[#Headers],[Beginning
Balance]])=1,LoanAmount,INDEX(PaymentSchedule3[Ending
Balance],ROW()-ROW(PaymentSchedule3[[#Headers],[Beginning
Balance]])-1)),"")</f>
        <v/>
      </c>
      <c r="E377" s="52" t="str">
        <f ca="1">IF(PaymentSchedule3[[#This Row],[Payment Number]]&lt;&gt;"",ScheduledPayment,"")</f>
        <v/>
      </c>
      <c r="F37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7" s="51" t="str">
        <f ca="1">IF(PaymentSchedule3[[#This Row],[Payment Number]]&lt;&gt;"",PaymentSchedule3[[#This Row],[Total
Payment]]-PaymentSchedule3[[#This Row],[Interest]],"")</f>
        <v/>
      </c>
      <c r="I377" s="53" t="str">
        <f ca="1">IF(PaymentSchedule3[[#This Row],[Payment Number]]&lt;&gt;"",PaymentSchedule3[[#This Row],[Beginning
Balance]]*(InterestRate/PaymentsPerYear),"")</f>
        <v/>
      </c>
      <c r="J377" s="51" t="str">
        <f ca="1">IF(PaymentSchedule3[[#This Row],[Payment Number]]&lt;&gt;"",IF(PaymentSchedule3[[#This Row],[Scheduled Payment]]+PaymentSchedule3[[#This Row],[Extra
Payment]]&lt;=PaymentSchedule3[[#This Row],[Beginning
Balance]],PaymentSchedule3[[#This Row],[Beginning
Balance]]-PaymentSchedule3[[#This Row],[Principal]],0),"")</f>
        <v/>
      </c>
      <c r="K377" s="53" t="str">
        <f ca="1">IF(PaymentSchedule3[[#This Row],[Payment Number]]&lt;&gt;"",SUM(INDEX(PaymentSchedule3[Interest],1,1):PaymentSchedule3[[#This Row],[Interest]]),"")</f>
        <v/>
      </c>
    </row>
    <row r="378" spans="2:11" ht="18" customHeight="1">
      <c r="B378" s="49" t="str">
        <f ca="1">IF(LoanIsGood,IF(ROW()-ROW(PaymentSchedule3[[#Headers],[Payment Number]])&gt;ScheduledNumberOfPayments,"",ROW()-ROW(PaymentSchedule3[[#Headers],[Payment Number]])),"")</f>
        <v/>
      </c>
      <c r="C378" s="50" t="str">
        <f ca="1">IF(PaymentSchedule3[[#This Row],[Payment Number]]&lt;&gt;"",EOMONTH(LoanStartDate,ROW(PaymentSchedule3[[#This Row],[Payment Number]])-ROW(PaymentSchedule3[[#Headers],[Payment Number]])-2)+DAY(LoanStartDate),"")</f>
        <v/>
      </c>
      <c r="D378" s="51" t="str">
        <f ca="1">IF(PaymentSchedule3[[#This Row],[Payment Number]]&lt;&gt;"",IF(ROW()-ROW(PaymentSchedule3[[#Headers],[Beginning
Balance]])=1,LoanAmount,INDEX(PaymentSchedule3[Ending
Balance],ROW()-ROW(PaymentSchedule3[[#Headers],[Beginning
Balance]])-1)),"")</f>
        <v/>
      </c>
      <c r="E378" s="52" t="str">
        <f ca="1">IF(PaymentSchedule3[[#This Row],[Payment Number]]&lt;&gt;"",ScheduledPayment,"")</f>
        <v/>
      </c>
      <c r="F37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8" s="51" t="str">
        <f ca="1">IF(PaymentSchedule3[[#This Row],[Payment Number]]&lt;&gt;"",PaymentSchedule3[[#This Row],[Total
Payment]]-PaymentSchedule3[[#This Row],[Interest]],"")</f>
        <v/>
      </c>
      <c r="I378" s="53" t="str">
        <f ca="1">IF(PaymentSchedule3[[#This Row],[Payment Number]]&lt;&gt;"",PaymentSchedule3[[#This Row],[Beginning
Balance]]*(InterestRate/PaymentsPerYear),"")</f>
        <v/>
      </c>
      <c r="J378" s="51" t="str">
        <f ca="1">IF(PaymentSchedule3[[#This Row],[Payment Number]]&lt;&gt;"",IF(PaymentSchedule3[[#This Row],[Scheduled Payment]]+PaymentSchedule3[[#This Row],[Extra
Payment]]&lt;=PaymentSchedule3[[#This Row],[Beginning
Balance]],PaymentSchedule3[[#This Row],[Beginning
Balance]]-PaymentSchedule3[[#This Row],[Principal]],0),"")</f>
        <v/>
      </c>
      <c r="K378" s="53" t="str">
        <f ca="1">IF(PaymentSchedule3[[#This Row],[Payment Number]]&lt;&gt;"",SUM(INDEX(PaymentSchedule3[Interest],1,1):PaymentSchedule3[[#This Row],[Interest]]),"")</f>
        <v/>
      </c>
    </row>
    <row r="379" spans="2:11" ht="18" customHeight="1">
      <c r="B379" s="49" t="str">
        <f ca="1">IF(LoanIsGood,IF(ROW()-ROW(PaymentSchedule3[[#Headers],[Payment Number]])&gt;ScheduledNumberOfPayments,"",ROW()-ROW(PaymentSchedule3[[#Headers],[Payment Number]])),"")</f>
        <v/>
      </c>
      <c r="C379" s="50" t="str">
        <f ca="1">IF(PaymentSchedule3[[#This Row],[Payment Number]]&lt;&gt;"",EOMONTH(LoanStartDate,ROW(PaymentSchedule3[[#This Row],[Payment Number]])-ROW(PaymentSchedule3[[#Headers],[Payment Number]])-2)+DAY(LoanStartDate),"")</f>
        <v/>
      </c>
      <c r="D379" s="51" t="str">
        <f ca="1">IF(PaymentSchedule3[[#This Row],[Payment Number]]&lt;&gt;"",IF(ROW()-ROW(PaymentSchedule3[[#Headers],[Beginning
Balance]])=1,LoanAmount,INDEX(PaymentSchedule3[Ending
Balance],ROW()-ROW(PaymentSchedule3[[#Headers],[Beginning
Balance]])-1)),"")</f>
        <v/>
      </c>
      <c r="E379" s="52" t="str">
        <f ca="1">IF(PaymentSchedule3[[#This Row],[Payment Number]]&lt;&gt;"",ScheduledPayment,"")</f>
        <v/>
      </c>
      <c r="F37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7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79" s="51" t="str">
        <f ca="1">IF(PaymentSchedule3[[#This Row],[Payment Number]]&lt;&gt;"",PaymentSchedule3[[#This Row],[Total
Payment]]-PaymentSchedule3[[#This Row],[Interest]],"")</f>
        <v/>
      </c>
      <c r="I379" s="53" t="str">
        <f ca="1">IF(PaymentSchedule3[[#This Row],[Payment Number]]&lt;&gt;"",PaymentSchedule3[[#This Row],[Beginning
Balance]]*(InterestRate/PaymentsPerYear),"")</f>
        <v/>
      </c>
      <c r="J379" s="51" t="str">
        <f ca="1">IF(PaymentSchedule3[[#This Row],[Payment Number]]&lt;&gt;"",IF(PaymentSchedule3[[#This Row],[Scheduled Payment]]+PaymentSchedule3[[#This Row],[Extra
Payment]]&lt;=PaymentSchedule3[[#This Row],[Beginning
Balance]],PaymentSchedule3[[#This Row],[Beginning
Balance]]-PaymentSchedule3[[#This Row],[Principal]],0),"")</f>
        <v/>
      </c>
      <c r="K379" s="53" t="str">
        <f ca="1">IF(PaymentSchedule3[[#This Row],[Payment Number]]&lt;&gt;"",SUM(INDEX(PaymentSchedule3[Interest],1,1):PaymentSchedule3[[#This Row],[Interest]]),"")</f>
        <v/>
      </c>
    </row>
    <row r="380" spans="2:11" ht="18" customHeight="1">
      <c r="B380" s="49" t="str">
        <f ca="1">IF(LoanIsGood,IF(ROW()-ROW(PaymentSchedule3[[#Headers],[Payment Number]])&gt;ScheduledNumberOfPayments,"",ROW()-ROW(PaymentSchedule3[[#Headers],[Payment Number]])),"")</f>
        <v/>
      </c>
      <c r="C380" s="50" t="str">
        <f ca="1">IF(PaymentSchedule3[[#This Row],[Payment Number]]&lt;&gt;"",EOMONTH(LoanStartDate,ROW(PaymentSchedule3[[#This Row],[Payment Number]])-ROW(PaymentSchedule3[[#Headers],[Payment Number]])-2)+DAY(LoanStartDate),"")</f>
        <v/>
      </c>
      <c r="D380" s="51" t="str">
        <f ca="1">IF(PaymentSchedule3[[#This Row],[Payment Number]]&lt;&gt;"",IF(ROW()-ROW(PaymentSchedule3[[#Headers],[Beginning
Balance]])=1,LoanAmount,INDEX(PaymentSchedule3[Ending
Balance],ROW()-ROW(PaymentSchedule3[[#Headers],[Beginning
Balance]])-1)),"")</f>
        <v/>
      </c>
      <c r="E380" s="52" t="str">
        <f ca="1">IF(PaymentSchedule3[[#This Row],[Payment Number]]&lt;&gt;"",ScheduledPayment,"")</f>
        <v/>
      </c>
      <c r="F38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0" s="51" t="str">
        <f ca="1">IF(PaymentSchedule3[[#This Row],[Payment Number]]&lt;&gt;"",PaymentSchedule3[[#This Row],[Total
Payment]]-PaymentSchedule3[[#This Row],[Interest]],"")</f>
        <v/>
      </c>
      <c r="I380" s="53" t="str">
        <f ca="1">IF(PaymentSchedule3[[#This Row],[Payment Number]]&lt;&gt;"",PaymentSchedule3[[#This Row],[Beginning
Balance]]*(InterestRate/PaymentsPerYear),"")</f>
        <v/>
      </c>
      <c r="J380" s="51" t="str">
        <f ca="1">IF(PaymentSchedule3[[#This Row],[Payment Number]]&lt;&gt;"",IF(PaymentSchedule3[[#This Row],[Scheduled Payment]]+PaymentSchedule3[[#This Row],[Extra
Payment]]&lt;=PaymentSchedule3[[#This Row],[Beginning
Balance]],PaymentSchedule3[[#This Row],[Beginning
Balance]]-PaymentSchedule3[[#This Row],[Principal]],0),"")</f>
        <v/>
      </c>
      <c r="K380" s="53" t="str">
        <f ca="1">IF(PaymentSchedule3[[#This Row],[Payment Number]]&lt;&gt;"",SUM(INDEX(PaymentSchedule3[Interest],1,1):PaymentSchedule3[[#This Row],[Interest]]),"")</f>
        <v/>
      </c>
    </row>
    <row r="381" spans="2:11" ht="18" customHeight="1">
      <c r="B381" s="49" t="str">
        <f ca="1">IF(LoanIsGood,IF(ROW()-ROW(PaymentSchedule3[[#Headers],[Payment Number]])&gt;ScheduledNumberOfPayments,"",ROW()-ROW(PaymentSchedule3[[#Headers],[Payment Number]])),"")</f>
        <v/>
      </c>
      <c r="C381" s="50" t="str">
        <f ca="1">IF(PaymentSchedule3[[#This Row],[Payment Number]]&lt;&gt;"",EOMONTH(LoanStartDate,ROW(PaymentSchedule3[[#This Row],[Payment Number]])-ROW(PaymentSchedule3[[#Headers],[Payment Number]])-2)+DAY(LoanStartDate),"")</f>
        <v/>
      </c>
      <c r="D381" s="51" t="str">
        <f ca="1">IF(PaymentSchedule3[[#This Row],[Payment Number]]&lt;&gt;"",IF(ROW()-ROW(PaymentSchedule3[[#Headers],[Beginning
Balance]])=1,LoanAmount,INDEX(PaymentSchedule3[Ending
Balance],ROW()-ROW(PaymentSchedule3[[#Headers],[Beginning
Balance]])-1)),"")</f>
        <v/>
      </c>
      <c r="E381" s="52" t="str">
        <f ca="1">IF(PaymentSchedule3[[#This Row],[Payment Number]]&lt;&gt;"",ScheduledPayment,"")</f>
        <v/>
      </c>
      <c r="F38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1" s="51" t="str">
        <f ca="1">IF(PaymentSchedule3[[#This Row],[Payment Number]]&lt;&gt;"",PaymentSchedule3[[#This Row],[Total
Payment]]-PaymentSchedule3[[#This Row],[Interest]],"")</f>
        <v/>
      </c>
      <c r="I381" s="53" t="str">
        <f ca="1">IF(PaymentSchedule3[[#This Row],[Payment Number]]&lt;&gt;"",PaymentSchedule3[[#This Row],[Beginning
Balance]]*(InterestRate/PaymentsPerYear),"")</f>
        <v/>
      </c>
      <c r="J381" s="51" t="str">
        <f ca="1">IF(PaymentSchedule3[[#This Row],[Payment Number]]&lt;&gt;"",IF(PaymentSchedule3[[#This Row],[Scheduled Payment]]+PaymentSchedule3[[#This Row],[Extra
Payment]]&lt;=PaymentSchedule3[[#This Row],[Beginning
Balance]],PaymentSchedule3[[#This Row],[Beginning
Balance]]-PaymentSchedule3[[#This Row],[Principal]],0),"")</f>
        <v/>
      </c>
      <c r="K381" s="53" t="str">
        <f ca="1">IF(PaymentSchedule3[[#This Row],[Payment Number]]&lt;&gt;"",SUM(INDEX(PaymentSchedule3[Interest],1,1):PaymentSchedule3[[#This Row],[Interest]]),"")</f>
        <v/>
      </c>
    </row>
    <row r="382" spans="2:11" ht="18" customHeight="1">
      <c r="B382" s="49" t="str">
        <f ca="1">IF(LoanIsGood,IF(ROW()-ROW(PaymentSchedule3[[#Headers],[Payment Number]])&gt;ScheduledNumberOfPayments,"",ROW()-ROW(PaymentSchedule3[[#Headers],[Payment Number]])),"")</f>
        <v/>
      </c>
      <c r="C382" s="50" t="str">
        <f ca="1">IF(PaymentSchedule3[[#This Row],[Payment Number]]&lt;&gt;"",EOMONTH(LoanStartDate,ROW(PaymentSchedule3[[#This Row],[Payment Number]])-ROW(PaymentSchedule3[[#Headers],[Payment Number]])-2)+DAY(LoanStartDate),"")</f>
        <v/>
      </c>
      <c r="D382" s="51" t="str">
        <f ca="1">IF(PaymentSchedule3[[#This Row],[Payment Number]]&lt;&gt;"",IF(ROW()-ROW(PaymentSchedule3[[#Headers],[Beginning
Balance]])=1,LoanAmount,INDEX(PaymentSchedule3[Ending
Balance],ROW()-ROW(PaymentSchedule3[[#Headers],[Beginning
Balance]])-1)),"")</f>
        <v/>
      </c>
      <c r="E382" s="52" t="str">
        <f ca="1">IF(PaymentSchedule3[[#This Row],[Payment Number]]&lt;&gt;"",ScheduledPayment,"")</f>
        <v/>
      </c>
      <c r="F38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2" s="51" t="str">
        <f ca="1">IF(PaymentSchedule3[[#This Row],[Payment Number]]&lt;&gt;"",PaymentSchedule3[[#This Row],[Total
Payment]]-PaymentSchedule3[[#This Row],[Interest]],"")</f>
        <v/>
      </c>
      <c r="I382" s="53" t="str">
        <f ca="1">IF(PaymentSchedule3[[#This Row],[Payment Number]]&lt;&gt;"",PaymentSchedule3[[#This Row],[Beginning
Balance]]*(InterestRate/PaymentsPerYear),"")</f>
        <v/>
      </c>
      <c r="J382" s="51" t="str">
        <f ca="1">IF(PaymentSchedule3[[#This Row],[Payment Number]]&lt;&gt;"",IF(PaymentSchedule3[[#This Row],[Scheduled Payment]]+PaymentSchedule3[[#This Row],[Extra
Payment]]&lt;=PaymentSchedule3[[#This Row],[Beginning
Balance]],PaymentSchedule3[[#This Row],[Beginning
Balance]]-PaymentSchedule3[[#This Row],[Principal]],0),"")</f>
        <v/>
      </c>
      <c r="K382" s="53" t="str">
        <f ca="1">IF(PaymentSchedule3[[#This Row],[Payment Number]]&lt;&gt;"",SUM(INDEX(PaymentSchedule3[Interest],1,1):PaymentSchedule3[[#This Row],[Interest]]),"")</f>
        <v/>
      </c>
    </row>
    <row r="383" spans="2:11" ht="18" customHeight="1">
      <c r="B383" s="49" t="str">
        <f ca="1">IF(LoanIsGood,IF(ROW()-ROW(PaymentSchedule3[[#Headers],[Payment Number]])&gt;ScheduledNumberOfPayments,"",ROW()-ROW(PaymentSchedule3[[#Headers],[Payment Number]])),"")</f>
        <v/>
      </c>
      <c r="C383" s="50" t="str">
        <f ca="1">IF(PaymentSchedule3[[#This Row],[Payment Number]]&lt;&gt;"",EOMONTH(LoanStartDate,ROW(PaymentSchedule3[[#This Row],[Payment Number]])-ROW(PaymentSchedule3[[#Headers],[Payment Number]])-2)+DAY(LoanStartDate),"")</f>
        <v/>
      </c>
      <c r="D383" s="51" t="str">
        <f ca="1">IF(PaymentSchedule3[[#This Row],[Payment Number]]&lt;&gt;"",IF(ROW()-ROW(PaymentSchedule3[[#Headers],[Beginning
Balance]])=1,LoanAmount,INDEX(PaymentSchedule3[Ending
Balance],ROW()-ROW(PaymentSchedule3[[#Headers],[Beginning
Balance]])-1)),"")</f>
        <v/>
      </c>
      <c r="E383" s="52" t="str">
        <f ca="1">IF(PaymentSchedule3[[#This Row],[Payment Number]]&lt;&gt;"",ScheduledPayment,"")</f>
        <v/>
      </c>
      <c r="F38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3" s="51" t="str">
        <f ca="1">IF(PaymentSchedule3[[#This Row],[Payment Number]]&lt;&gt;"",PaymentSchedule3[[#This Row],[Total
Payment]]-PaymentSchedule3[[#This Row],[Interest]],"")</f>
        <v/>
      </c>
      <c r="I383" s="53" t="str">
        <f ca="1">IF(PaymentSchedule3[[#This Row],[Payment Number]]&lt;&gt;"",PaymentSchedule3[[#This Row],[Beginning
Balance]]*(InterestRate/PaymentsPerYear),"")</f>
        <v/>
      </c>
      <c r="J383" s="51" t="str">
        <f ca="1">IF(PaymentSchedule3[[#This Row],[Payment Number]]&lt;&gt;"",IF(PaymentSchedule3[[#This Row],[Scheduled Payment]]+PaymentSchedule3[[#This Row],[Extra
Payment]]&lt;=PaymentSchedule3[[#This Row],[Beginning
Balance]],PaymentSchedule3[[#This Row],[Beginning
Balance]]-PaymentSchedule3[[#This Row],[Principal]],0),"")</f>
        <v/>
      </c>
      <c r="K383" s="53" t="str">
        <f ca="1">IF(PaymentSchedule3[[#This Row],[Payment Number]]&lt;&gt;"",SUM(INDEX(PaymentSchedule3[Interest],1,1):PaymentSchedule3[[#This Row],[Interest]]),"")</f>
        <v/>
      </c>
    </row>
    <row r="384" spans="2:11" ht="18" customHeight="1">
      <c r="B384" s="49" t="str">
        <f ca="1">IF(LoanIsGood,IF(ROW()-ROW(PaymentSchedule3[[#Headers],[Payment Number]])&gt;ScheduledNumberOfPayments,"",ROW()-ROW(PaymentSchedule3[[#Headers],[Payment Number]])),"")</f>
        <v/>
      </c>
      <c r="C384" s="50" t="str">
        <f ca="1">IF(PaymentSchedule3[[#This Row],[Payment Number]]&lt;&gt;"",EOMONTH(LoanStartDate,ROW(PaymentSchedule3[[#This Row],[Payment Number]])-ROW(PaymentSchedule3[[#Headers],[Payment Number]])-2)+DAY(LoanStartDate),"")</f>
        <v/>
      </c>
      <c r="D384" s="51" t="str">
        <f ca="1">IF(PaymentSchedule3[[#This Row],[Payment Number]]&lt;&gt;"",IF(ROW()-ROW(PaymentSchedule3[[#Headers],[Beginning
Balance]])=1,LoanAmount,INDEX(PaymentSchedule3[Ending
Balance],ROW()-ROW(PaymentSchedule3[[#Headers],[Beginning
Balance]])-1)),"")</f>
        <v/>
      </c>
      <c r="E384" s="52" t="str">
        <f ca="1">IF(PaymentSchedule3[[#This Row],[Payment Number]]&lt;&gt;"",ScheduledPayment,"")</f>
        <v/>
      </c>
      <c r="F38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4" s="51" t="str">
        <f ca="1">IF(PaymentSchedule3[[#This Row],[Payment Number]]&lt;&gt;"",PaymentSchedule3[[#This Row],[Total
Payment]]-PaymentSchedule3[[#This Row],[Interest]],"")</f>
        <v/>
      </c>
      <c r="I384" s="53" t="str">
        <f ca="1">IF(PaymentSchedule3[[#This Row],[Payment Number]]&lt;&gt;"",PaymentSchedule3[[#This Row],[Beginning
Balance]]*(InterestRate/PaymentsPerYear),"")</f>
        <v/>
      </c>
      <c r="J384" s="51" t="str">
        <f ca="1">IF(PaymentSchedule3[[#This Row],[Payment Number]]&lt;&gt;"",IF(PaymentSchedule3[[#This Row],[Scheduled Payment]]+PaymentSchedule3[[#This Row],[Extra
Payment]]&lt;=PaymentSchedule3[[#This Row],[Beginning
Balance]],PaymentSchedule3[[#This Row],[Beginning
Balance]]-PaymentSchedule3[[#This Row],[Principal]],0),"")</f>
        <v/>
      </c>
      <c r="K384" s="53" t="str">
        <f ca="1">IF(PaymentSchedule3[[#This Row],[Payment Number]]&lt;&gt;"",SUM(INDEX(PaymentSchedule3[Interest],1,1):PaymentSchedule3[[#This Row],[Interest]]),"")</f>
        <v/>
      </c>
    </row>
    <row r="385" spans="2:11" ht="18" customHeight="1">
      <c r="B385" s="49" t="str">
        <f ca="1">IF(LoanIsGood,IF(ROW()-ROW(PaymentSchedule3[[#Headers],[Payment Number]])&gt;ScheduledNumberOfPayments,"",ROW()-ROW(PaymentSchedule3[[#Headers],[Payment Number]])),"")</f>
        <v/>
      </c>
      <c r="C385" s="50" t="str">
        <f ca="1">IF(PaymentSchedule3[[#This Row],[Payment Number]]&lt;&gt;"",EOMONTH(LoanStartDate,ROW(PaymentSchedule3[[#This Row],[Payment Number]])-ROW(PaymentSchedule3[[#Headers],[Payment Number]])-2)+DAY(LoanStartDate),"")</f>
        <v/>
      </c>
      <c r="D385" s="51" t="str">
        <f ca="1">IF(PaymentSchedule3[[#This Row],[Payment Number]]&lt;&gt;"",IF(ROW()-ROW(PaymentSchedule3[[#Headers],[Beginning
Balance]])=1,LoanAmount,INDEX(PaymentSchedule3[Ending
Balance],ROW()-ROW(PaymentSchedule3[[#Headers],[Beginning
Balance]])-1)),"")</f>
        <v/>
      </c>
      <c r="E385" s="52" t="str">
        <f ca="1">IF(PaymentSchedule3[[#This Row],[Payment Number]]&lt;&gt;"",ScheduledPayment,"")</f>
        <v/>
      </c>
      <c r="F38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5" s="51" t="str">
        <f ca="1">IF(PaymentSchedule3[[#This Row],[Payment Number]]&lt;&gt;"",PaymentSchedule3[[#This Row],[Total
Payment]]-PaymentSchedule3[[#This Row],[Interest]],"")</f>
        <v/>
      </c>
      <c r="I385" s="53" t="str">
        <f ca="1">IF(PaymentSchedule3[[#This Row],[Payment Number]]&lt;&gt;"",PaymentSchedule3[[#This Row],[Beginning
Balance]]*(InterestRate/PaymentsPerYear),"")</f>
        <v/>
      </c>
      <c r="J385" s="51" t="str">
        <f ca="1">IF(PaymentSchedule3[[#This Row],[Payment Number]]&lt;&gt;"",IF(PaymentSchedule3[[#This Row],[Scheduled Payment]]+PaymentSchedule3[[#This Row],[Extra
Payment]]&lt;=PaymentSchedule3[[#This Row],[Beginning
Balance]],PaymentSchedule3[[#This Row],[Beginning
Balance]]-PaymentSchedule3[[#This Row],[Principal]],0),"")</f>
        <v/>
      </c>
      <c r="K385" s="53" t="str">
        <f ca="1">IF(PaymentSchedule3[[#This Row],[Payment Number]]&lt;&gt;"",SUM(INDEX(PaymentSchedule3[Interest],1,1):PaymentSchedule3[[#This Row],[Interest]]),"")</f>
        <v/>
      </c>
    </row>
    <row r="386" spans="2:11" ht="18" customHeight="1">
      <c r="B386" s="49" t="str">
        <f ca="1">IF(LoanIsGood,IF(ROW()-ROW(PaymentSchedule3[[#Headers],[Payment Number]])&gt;ScheduledNumberOfPayments,"",ROW()-ROW(PaymentSchedule3[[#Headers],[Payment Number]])),"")</f>
        <v/>
      </c>
      <c r="C386" s="50" t="str">
        <f ca="1">IF(PaymentSchedule3[[#This Row],[Payment Number]]&lt;&gt;"",EOMONTH(LoanStartDate,ROW(PaymentSchedule3[[#This Row],[Payment Number]])-ROW(PaymentSchedule3[[#Headers],[Payment Number]])-2)+DAY(LoanStartDate),"")</f>
        <v/>
      </c>
      <c r="D386" s="51" t="str">
        <f ca="1">IF(PaymentSchedule3[[#This Row],[Payment Number]]&lt;&gt;"",IF(ROW()-ROW(PaymentSchedule3[[#Headers],[Beginning
Balance]])=1,LoanAmount,INDEX(PaymentSchedule3[Ending
Balance],ROW()-ROW(PaymentSchedule3[[#Headers],[Beginning
Balance]])-1)),"")</f>
        <v/>
      </c>
      <c r="E386" s="52" t="str">
        <f ca="1">IF(PaymentSchedule3[[#This Row],[Payment Number]]&lt;&gt;"",ScheduledPayment,"")</f>
        <v/>
      </c>
      <c r="F38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6" s="51" t="str">
        <f ca="1">IF(PaymentSchedule3[[#This Row],[Payment Number]]&lt;&gt;"",PaymentSchedule3[[#This Row],[Total
Payment]]-PaymentSchedule3[[#This Row],[Interest]],"")</f>
        <v/>
      </c>
      <c r="I386" s="53" t="str">
        <f ca="1">IF(PaymentSchedule3[[#This Row],[Payment Number]]&lt;&gt;"",PaymentSchedule3[[#This Row],[Beginning
Balance]]*(InterestRate/PaymentsPerYear),"")</f>
        <v/>
      </c>
      <c r="J386" s="51" t="str">
        <f ca="1">IF(PaymentSchedule3[[#This Row],[Payment Number]]&lt;&gt;"",IF(PaymentSchedule3[[#This Row],[Scheduled Payment]]+PaymentSchedule3[[#This Row],[Extra
Payment]]&lt;=PaymentSchedule3[[#This Row],[Beginning
Balance]],PaymentSchedule3[[#This Row],[Beginning
Balance]]-PaymentSchedule3[[#This Row],[Principal]],0),"")</f>
        <v/>
      </c>
      <c r="K386" s="53" t="str">
        <f ca="1">IF(PaymentSchedule3[[#This Row],[Payment Number]]&lt;&gt;"",SUM(INDEX(PaymentSchedule3[Interest],1,1):PaymentSchedule3[[#This Row],[Interest]]),"")</f>
        <v/>
      </c>
    </row>
    <row r="387" spans="2:11" ht="18" customHeight="1">
      <c r="B387" s="49" t="str">
        <f ca="1">IF(LoanIsGood,IF(ROW()-ROW(PaymentSchedule3[[#Headers],[Payment Number]])&gt;ScheduledNumberOfPayments,"",ROW()-ROW(PaymentSchedule3[[#Headers],[Payment Number]])),"")</f>
        <v/>
      </c>
      <c r="C387" s="50" t="str">
        <f ca="1">IF(PaymentSchedule3[[#This Row],[Payment Number]]&lt;&gt;"",EOMONTH(LoanStartDate,ROW(PaymentSchedule3[[#This Row],[Payment Number]])-ROW(PaymentSchedule3[[#Headers],[Payment Number]])-2)+DAY(LoanStartDate),"")</f>
        <v/>
      </c>
      <c r="D387" s="51" t="str">
        <f ca="1">IF(PaymentSchedule3[[#This Row],[Payment Number]]&lt;&gt;"",IF(ROW()-ROW(PaymentSchedule3[[#Headers],[Beginning
Balance]])=1,LoanAmount,INDEX(PaymentSchedule3[Ending
Balance],ROW()-ROW(PaymentSchedule3[[#Headers],[Beginning
Balance]])-1)),"")</f>
        <v/>
      </c>
      <c r="E387" s="52" t="str">
        <f ca="1">IF(PaymentSchedule3[[#This Row],[Payment Number]]&lt;&gt;"",ScheduledPayment,"")</f>
        <v/>
      </c>
      <c r="F38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7" s="51" t="str">
        <f ca="1">IF(PaymentSchedule3[[#This Row],[Payment Number]]&lt;&gt;"",PaymentSchedule3[[#This Row],[Total
Payment]]-PaymentSchedule3[[#This Row],[Interest]],"")</f>
        <v/>
      </c>
      <c r="I387" s="53" t="str">
        <f ca="1">IF(PaymentSchedule3[[#This Row],[Payment Number]]&lt;&gt;"",PaymentSchedule3[[#This Row],[Beginning
Balance]]*(InterestRate/PaymentsPerYear),"")</f>
        <v/>
      </c>
      <c r="J387" s="51" t="str">
        <f ca="1">IF(PaymentSchedule3[[#This Row],[Payment Number]]&lt;&gt;"",IF(PaymentSchedule3[[#This Row],[Scheduled Payment]]+PaymentSchedule3[[#This Row],[Extra
Payment]]&lt;=PaymentSchedule3[[#This Row],[Beginning
Balance]],PaymentSchedule3[[#This Row],[Beginning
Balance]]-PaymentSchedule3[[#This Row],[Principal]],0),"")</f>
        <v/>
      </c>
      <c r="K387" s="53" t="str">
        <f ca="1">IF(PaymentSchedule3[[#This Row],[Payment Number]]&lt;&gt;"",SUM(INDEX(PaymentSchedule3[Interest],1,1):PaymentSchedule3[[#This Row],[Interest]]),"")</f>
        <v/>
      </c>
    </row>
    <row r="388" spans="2:11" ht="18" customHeight="1">
      <c r="B388" s="49" t="str">
        <f ca="1">IF(LoanIsGood,IF(ROW()-ROW(PaymentSchedule3[[#Headers],[Payment Number]])&gt;ScheduledNumberOfPayments,"",ROW()-ROW(PaymentSchedule3[[#Headers],[Payment Number]])),"")</f>
        <v/>
      </c>
      <c r="C388" s="50" t="str">
        <f ca="1">IF(PaymentSchedule3[[#This Row],[Payment Number]]&lt;&gt;"",EOMONTH(LoanStartDate,ROW(PaymentSchedule3[[#This Row],[Payment Number]])-ROW(PaymentSchedule3[[#Headers],[Payment Number]])-2)+DAY(LoanStartDate),"")</f>
        <v/>
      </c>
      <c r="D388" s="51" t="str">
        <f ca="1">IF(PaymentSchedule3[[#This Row],[Payment Number]]&lt;&gt;"",IF(ROW()-ROW(PaymentSchedule3[[#Headers],[Beginning
Balance]])=1,LoanAmount,INDEX(PaymentSchedule3[Ending
Balance],ROW()-ROW(PaymentSchedule3[[#Headers],[Beginning
Balance]])-1)),"")</f>
        <v/>
      </c>
      <c r="E388" s="52" t="str">
        <f ca="1">IF(PaymentSchedule3[[#This Row],[Payment Number]]&lt;&gt;"",ScheduledPayment,"")</f>
        <v/>
      </c>
      <c r="F38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8" s="51" t="str">
        <f ca="1">IF(PaymentSchedule3[[#This Row],[Payment Number]]&lt;&gt;"",PaymentSchedule3[[#This Row],[Total
Payment]]-PaymentSchedule3[[#This Row],[Interest]],"")</f>
        <v/>
      </c>
      <c r="I388" s="53" t="str">
        <f ca="1">IF(PaymentSchedule3[[#This Row],[Payment Number]]&lt;&gt;"",PaymentSchedule3[[#This Row],[Beginning
Balance]]*(InterestRate/PaymentsPerYear),"")</f>
        <v/>
      </c>
      <c r="J388" s="51" t="str">
        <f ca="1">IF(PaymentSchedule3[[#This Row],[Payment Number]]&lt;&gt;"",IF(PaymentSchedule3[[#This Row],[Scheduled Payment]]+PaymentSchedule3[[#This Row],[Extra
Payment]]&lt;=PaymentSchedule3[[#This Row],[Beginning
Balance]],PaymentSchedule3[[#This Row],[Beginning
Balance]]-PaymentSchedule3[[#This Row],[Principal]],0),"")</f>
        <v/>
      </c>
      <c r="K388" s="53" t="str">
        <f ca="1">IF(PaymentSchedule3[[#This Row],[Payment Number]]&lt;&gt;"",SUM(INDEX(PaymentSchedule3[Interest],1,1):PaymentSchedule3[[#This Row],[Interest]]),"")</f>
        <v/>
      </c>
    </row>
    <row r="389" spans="2:11" ht="18" customHeight="1">
      <c r="B389" s="49" t="str">
        <f ca="1">IF(LoanIsGood,IF(ROW()-ROW(PaymentSchedule3[[#Headers],[Payment Number]])&gt;ScheduledNumberOfPayments,"",ROW()-ROW(PaymentSchedule3[[#Headers],[Payment Number]])),"")</f>
        <v/>
      </c>
      <c r="C389" s="50" t="str">
        <f ca="1">IF(PaymentSchedule3[[#This Row],[Payment Number]]&lt;&gt;"",EOMONTH(LoanStartDate,ROW(PaymentSchedule3[[#This Row],[Payment Number]])-ROW(PaymentSchedule3[[#Headers],[Payment Number]])-2)+DAY(LoanStartDate),"")</f>
        <v/>
      </c>
      <c r="D389" s="51" t="str">
        <f ca="1">IF(PaymentSchedule3[[#This Row],[Payment Number]]&lt;&gt;"",IF(ROW()-ROW(PaymentSchedule3[[#Headers],[Beginning
Balance]])=1,LoanAmount,INDEX(PaymentSchedule3[Ending
Balance],ROW()-ROW(PaymentSchedule3[[#Headers],[Beginning
Balance]])-1)),"")</f>
        <v/>
      </c>
      <c r="E389" s="52" t="str">
        <f ca="1">IF(PaymentSchedule3[[#This Row],[Payment Number]]&lt;&gt;"",ScheduledPayment,"")</f>
        <v/>
      </c>
      <c r="F38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8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89" s="51" t="str">
        <f ca="1">IF(PaymentSchedule3[[#This Row],[Payment Number]]&lt;&gt;"",PaymentSchedule3[[#This Row],[Total
Payment]]-PaymentSchedule3[[#This Row],[Interest]],"")</f>
        <v/>
      </c>
      <c r="I389" s="53" t="str">
        <f ca="1">IF(PaymentSchedule3[[#This Row],[Payment Number]]&lt;&gt;"",PaymentSchedule3[[#This Row],[Beginning
Balance]]*(InterestRate/PaymentsPerYear),"")</f>
        <v/>
      </c>
      <c r="J389" s="51" t="str">
        <f ca="1">IF(PaymentSchedule3[[#This Row],[Payment Number]]&lt;&gt;"",IF(PaymentSchedule3[[#This Row],[Scheduled Payment]]+PaymentSchedule3[[#This Row],[Extra
Payment]]&lt;=PaymentSchedule3[[#This Row],[Beginning
Balance]],PaymentSchedule3[[#This Row],[Beginning
Balance]]-PaymentSchedule3[[#This Row],[Principal]],0),"")</f>
        <v/>
      </c>
      <c r="K389" s="53" t="str">
        <f ca="1">IF(PaymentSchedule3[[#This Row],[Payment Number]]&lt;&gt;"",SUM(INDEX(PaymentSchedule3[Interest],1,1):PaymentSchedule3[[#This Row],[Interest]]),"")</f>
        <v/>
      </c>
    </row>
    <row r="390" spans="2:11" ht="18" customHeight="1">
      <c r="B390" s="49" t="str">
        <f ca="1">IF(LoanIsGood,IF(ROW()-ROW(PaymentSchedule3[[#Headers],[Payment Number]])&gt;ScheduledNumberOfPayments,"",ROW()-ROW(PaymentSchedule3[[#Headers],[Payment Number]])),"")</f>
        <v/>
      </c>
      <c r="C390" s="50" t="str">
        <f ca="1">IF(PaymentSchedule3[[#This Row],[Payment Number]]&lt;&gt;"",EOMONTH(LoanStartDate,ROW(PaymentSchedule3[[#This Row],[Payment Number]])-ROW(PaymentSchedule3[[#Headers],[Payment Number]])-2)+DAY(LoanStartDate),"")</f>
        <v/>
      </c>
      <c r="D390" s="51" t="str">
        <f ca="1">IF(PaymentSchedule3[[#This Row],[Payment Number]]&lt;&gt;"",IF(ROW()-ROW(PaymentSchedule3[[#Headers],[Beginning
Balance]])=1,LoanAmount,INDEX(PaymentSchedule3[Ending
Balance],ROW()-ROW(PaymentSchedule3[[#Headers],[Beginning
Balance]])-1)),"")</f>
        <v/>
      </c>
      <c r="E390" s="52" t="str">
        <f ca="1">IF(PaymentSchedule3[[#This Row],[Payment Number]]&lt;&gt;"",ScheduledPayment,"")</f>
        <v/>
      </c>
      <c r="F39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0" s="51" t="str">
        <f ca="1">IF(PaymentSchedule3[[#This Row],[Payment Number]]&lt;&gt;"",PaymentSchedule3[[#This Row],[Total
Payment]]-PaymentSchedule3[[#This Row],[Interest]],"")</f>
        <v/>
      </c>
      <c r="I390" s="53" t="str">
        <f ca="1">IF(PaymentSchedule3[[#This Row],[Payment Number]]&lt;&gt;"",PaymentSchedule3[[#This Row],[Beginning
Balance]]*(InterestRate/PaymentsPerYear),"")</f>
        <v/>
      </c>
      <c r="J390" s="51" t="str">
        <f ca="1">IF(PaymentSchedule3[[#This Row],[Payment Number]]&lt;&gt;"",IF(PaymentSchedule3[[#This Row],[Scheduled Payment]]+PaymentSchedule3[[#This Row],[Extra
Payment]]&lt;=PaymentSchedule3[[#This Row],[Beginning
Balance]],PaymentSchedule3[[#This Row],[Beginning
Balance]]-PaymentSchedule3[[#This Row],[Principal]],0),"")</f>
        <v/>
      </c>
      <c r="K390" s="53" t="str">
        <f ca="1">IF(PaymentSchedule3[[#This Row],[Payment Number]]&lt;&gt;"",SUM(INDEX(PaymentSchedule3[Interest],1,1):PaymentSchedule3[[#This Row],[Interest]]),"")</f>
        <v/>
      </c>
    </row>
    <row r="391" spans="2:11" ht="18" customHeight="1">
      <c r="B391" s="49" t="str">
        <f ca="1">IF(LoanIsGood,IF(ROW()-ROW(PaymentSchedule3[[#Headers],[Payment Number]])&gt;ScheduledNumberOfPayments,"",ROW()-ROW(PaymentSchedule3[[#Headers],[Payment Number]])),"")</f>
        <v/>
      </c>
      <c r="C391" s="50" t="str">
        <f ca="1">IF(PaymentSchedule3[[#This Row],[Payment Number]]&lt;&gt;"",EOMONTH(LoanStartDate,ROW(PaymentSchedule3[[#This Row],[Payment Number]])-ROW(PaymentSchedule3[[#Headers],[Payment Number]])-2)+DAY(LoanStartDate),"")</f>
        <v/>
      </c>
      <c r="D391" s="51" t="str">
        <f ca="1">IF(PaymentSchedule3[[#This Row],[Payment Number]]&lt;&gt;"",IF(ROW()-ROW(PaymentSchedule3[[#Headers],[Beginning
Balance]])=1,LoanAmount,INDEX(PaymentSchedule3[Ending
Balance],ROW()-ROW(PaymentSchedule3[[#Headers],[Beginning
Balance]])-1)),"")</f>
        <v/>
      </c>
      <c r="E391" s="52" t="str">
        <f ca="1">IF(PaymentSchedule3[[#This Row],[Payment Number]]&lt;&gt;"",ScheduledPayment,"")</f>
        <v/>
      </c>
      <c r="F39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1" s="51" t="str">
        <f ca="1">IF(PaymentSchedule3[[#This Row],[Payment Number]]&lt;&gt;"",PaymentSchedule3[[#This Row],[Total
Payment]]-PaymentSchedule3[[#This Row],[Interest]],"")</f>
        <v/>
      </c>
      <c r="I391" s="53" t="str">
        <f ca="1">IF(PaymentSchedule3[[#This Row],[Payment Number]]&lt;&gt;"",PaymentSchedule3[[#This Row],[Beginning
Balance]]*(InterestRate/PaymentsPerYear),"")</f>
        <v/>
      </c>
      <c r="J391" s="51" t="str">
        <f ca="1">IF(PaymentSchedule3[[#This Row],[Payment Number]]&lt;&gt;"",IF(PaymentSchedule3[[#This Row],[Scheduled Payment]]+PaymentSchedule3[[#This Row],[Extra
Payment]]&lt;=PaymentSchedule3[[#This Row],[Beginning
Balance]],PaymentSchedule3[[#This Row],[Beginning
Balance]]-PaymentSchedule3[[#This Row],[Principal]],0),"")</f>
        <v/>
      </c>
      <c r="K391" s="53" t="str">
        <f ca="1">IF(PaymentSchedule3[[#This Row],[Payment Number]]&lt;&gt;"",SUM(INDEX(PaymentSchedule3[Interest],1,1):PaymentSchedule3[[#This Row],[Interest]]),"")</f>
        <v/>
      </c>
    </row>
    <row r="392" spans="2:11" ht="18" customHeight="1">
      <c r="B392" s="49" t="str">
        <f ca="1">IF(LoanIsGood,IF(ROW()-ROW(PaymentSchedule3[[#Headers],[Payment Number]])&gt;ScheduledNumberOfPayments,"",ROW()-ROW(PaymentSchedule3[[#Headers],[Payment Number]])),"")</f>
        <v/>
      </c>
      <c r="C392" s="50" t="str">
        <f ca="1">IF(PaymentSchedule3[[#This Row],[Payment Number]]&lt;&gt;"",EOMONTH(LoanStartDate,ROW(PaymentSchedule3[[#This Row],[Payment Number]])-ROW(PaymentSchedule3[[#Headers],[Payment Number]])-2)+DAY(LoanStartDate),"")</f>
        <v/>
      </c>
      <c r="D392" s="51" t="str">
        <f ca="1">IF(PaymentSchedule3[[#This Row],[Payment Number]]&lt;&gt;"",IF(ROW()-ROW(PaymentSchedule3[[#Headers],[Beginning
Balance]])=1,LoanAmount,INDEX(PaymentSchedule3[Ending
Balance],ROW()-ROW(PaymentSchedule3[[#Headers],[Beginning
Balance]])-1)),"")</f>
        <v/>
      </c>
      <c r="E392" s="52" t="str">
        <f ca="1">IF(PaymentSchedule3[[#This Row],[Payment Number]]&lt;&gt;"",ScheduledPayment,"")</f>
        <v/>
      </c>
      <c r="F39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2" s="51" t="str">
        <f ca="1">IF(PaymentSchedule3[[#This Row],[Payment Number]]&lt;&gt;"",PaymentSchedule3[[#This Row],[Total
Payment]]-PaymentSchedule3[[#This Row],[Interest]],"")</f>
        <v/>
      </c>
      <c r="I392" s="53" t="str">
        <f ca="1">IF(PaymentSchedule3[[#This Row],[Payment Number]]&lt;&gt;"",PaymentSchedule3[[#This Row],[Beginning
Balance]]*(InterestRate/PaymentsPerYear),"")</f>
        <v/>
      </c>
      <c r="J392" s="51" t="str">
        <f ca="1">IF(PaymentSchedule3[[#This Row],[Payment Number]]&lt;&gt;"",IF(PaymentSchedule3[[#This Row],[Scheduled Payment]]+PaymentSchedule3[[#This Row],[Extra
Payment]]&lt;=PaymentSchedule3[[#This Row],[Beginning
Balance]],PaymentSchedule3[[#This Row],[Beginning
Balance]]-PaymentSchedule3[[#This Row],[Principal]],0),"")</f>
        <v/>
      </c>
      <c r="K392" s="53" t="str">
        <f ca="1">IF(PaymentSchedule3[[#This Row],[Payment Number]]&lt;&gt;"",SUM(INDEX(PaymentSchedule3[Interest],1,1):PaymentSchedule3[[#This Row],[Interest]]),"")</f>
        <v/>
      </c>
    </row>
    <row r="393" spans="2:11" ht="18" customHeight="1">
      <c r="B393" s="49" t="str">
        <f ca="1">IF(LoanIsGood,IF(ROW()-ROW(PaymentSchedule3[[#Headers],[Payment Number]])&gt;ScheduledNumberOfPayments,"",ROW()-ROW(PaymentSchedule3[[#Headers],[Payment Number]])),"")</f>
        <v/>
      </c>
      <c r="C393" s="50" t="str">
        <f ca="1">IF(PaymentSchedule3[[#This Row],[Payment Number]]&lt;&gt;"",EOMONTH(LoanStartDate,ROW(PaymentSchedule3[[#This Row],[Payment Number]])-ROW(PaymentSchedule3[[#Headers],[Payment Number]])-2)+DAY(LoanStartDate),"")</f>
        <v/>
      </c>
      <c r="D393" s="51" t="str">
        <f ca="1">IF(PaymentSchedule3[[#This Row],[Payment Number]]&lt;&gt;"",IF(ROW()-ROW(PaymentSchedule3[[#Headers],[Beginning
Balance]])=1,LoanAmount,INDEX(PaymentSchedule3[Ending
Balance],ROW()-ROW(PaymentSchedule3[[#Headers],[Beginning
Balance]])-1)),"")</f>
        <v/>
      </c>
      <c r="E393" s="52" t="str">
        <f ca="1">IF(PaymentSchedule3[[#This Row],[Payment Number]]&lt;&gt;"",ScheduledPayment,"")</f>
        <v/>
      </c>
      <c r="F39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3" s="51" t="str">
        <f ca="1">IF(PaymentSchedule3[[#This Row],[Payment Number]]&lt;&gt;"",PaymentSchedule3[[#This Row],[Total
Payment]]-PaymentSchedule3[[#This Row],[Interest]],"")</f>
        <v/>
      </c>
      <c r="I393" s="53" t="str">
        <f ca="1">IF(PaymentSchedule3[[#This Row],[Payment Number]]&lt;&gt;"",PaymentSchedule3[[#This Row],[Beginning
Balance]]*(InterestRate/PaymentsPerYear),"")</f>
        <v/>
      </c>
      <c r="J393" s="51" t="str">
        <f ca="1">IF(PaymentSchedule3[[#This Row],[Payment Number]]&lt;&gt;"",IF(PaymentSchedule3[[#This Row],[Scheduled Payment]]+PaymentSchedule3[[#This Row],[Extra
Payment]]&lt;=PaymentSchedule3[[#This Row],[Beginning
Balance]],PaymentSchedule3[[#This Row],[Beginning
Balance]]-PaymentSchedule3[[#This Row],[Principal]],0),"")</f>
        <v/>
      </c>
      <c r="K393" s="53" t="str">
        <f ca="1">IF(PaymentSchedule3[[#This Row],[Payment Number]]&lt;&gt;"",SUM(INDEX(PaymentSchedule3[Interest],1,1):PaymentSchedule3[[#This Row],[Interest]]),"")</f>
        <v/>
      </c>
    </row>
    <row r="394" spans="2:11" ht="18" customHeight="1">
      <c r="B394" s="49" t="str">
        <f ca="1">IF(LoanIsGood,IF(ROW()-ROW(PaymentSchedule3[[#Headers],[Payment Number]])&gt;ScheduledNumberOfPayments,"",ROW()-ROW(PaymentSchedule3[[#Headers],[Payment Number]])),"")</f>
        <v/>
      </c>
      <c r="C394" s="50" t="str">
        <f ca="1">IF(PaymentSchedule3[[#This Row],[Payment Number]]&lt;&gt;"",EOMONTH(LoanStartDate,ROW(PaymentSchedule3[[#This Row],[Payment Number]])-ROW(PaymentSchedule3[[#Headers],[Payment Number]])-2)+DAY(LoanStartDate),"")</f>
        <v/>
      </c>
      <c r="D394" s="51" t="str">
        <f ca="1">IF(PaymentSchedule3[[#This Row],[Payment Number]]&lt;&gt;"",IF(ROW()-ROW(PaymentSchedule3[[#Headers],[Beginning
Balance]])=1,LoanAmount,INDEX(PaymentSchedule3[Ending
Balance],ROW()-ROW(PaymentSchedule3[[#Headers],[Beginning
Balance]])-1)),"")</f>
        <v/>
      </c>
      <c r="E394" s="52" t="str">
        <f ca="1">IF(PaymentSchedule3[[#This Row],[Payment Number]]&lt;&gt;"",ScheduledPayment,"")</f>
        <v/>
      </c>
      <c r="F39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4" s="51" t="str">
        <f ca="1">IF(PaymentSchedule3[[#This Row],[Payment Number]]&lt;&gt;"",PaymentSchedule3[[#This Row],[Total
Payment]]-PaymentSchedule3[[#This Row],[Interest]],"")</f>
        <v/>
      </c>
      <c r="I394" s="53" t="str">
        <f ca="1">IF(PaymentSchedule3[[#This Row],[Payment Number]]&lt;&gt;"",PaymentSchedule3[[#This Row],[Beginning
Balance]]*(InterestRate/PaymentsPerYear),"")</f>
        <v/>
      </c>
      <c r="J394" s="51" t="str">
        <f ca="1">IF(PaymentSchedule3[[#This Row],[Payment Number]]&lt;&gt;"",IF(PaymentSchedule3[[#This Row],[Scheduled Payment]]+PaymentSchedule3[[#This Row],[Extra
Payment]]&lt;=PaymentSchedule3[[#This Row],[Beginning
Balance]],PaymentSchedule3[[#This Row],[Beginning
Balance]]-PaymentSchedule3[[#This Row],[Principal]],0),"")</f>
        <v/>
      </c>
      <c r="K394" s="53" t="str">
        <f ca="1">IF(PaymentSchedule3[[#This Row],[Payment Number]]&lt;&gt;"",SUM(INDEX(PaymentSchedule3[Interest],1,1):PaymentSchedule3[[#This Row],[Interest]]),"")</f>
        <v/>
      </c>
    </row>
    <row r="395" spans="2:11" ht="18" customHeight="1">
      <c r="B395" s="49" t="str">
        <f ca="1">IF(LoanIsGood,IF(ROW()-ROW(PaymentSchedule3[[#Headers],[Payment Number]])&gt;ScheduledNumberOfPayments,"",ROW()-ROW(PaymentSchedule3[[#Headers],[Payment Number]])),"")</f>
        <v/>
      </c>
      <c r="C395" s="50" t="str">
        <f ca="1">IF(PaymentSchedule3[[#This Row],[Payment Number]]&lt;&gt;"",EOMONTH(LoanStartDate,ROW(PaymentSchedule3[[#This Row],[Payment Number]])-ROW(PaymentSchedule3[[#Headers],[Payment Number]])-2)+DAY(LoanStartDate),"")</f>
        <v/>
      </c>
      <c r="D395" s="51" t="str">
        <f ca="1">IF(PaymentSchedule3[[#This Row],[Payment Number]]&lt;&gt;"",IF(ROW()-ROW(PaymentSchedule3[[#Headers],[Beginning
Balance]])=1,LoanAmount,INDEX(PaymentSchedule3[Ending
Balance],ROW()-ROW(PaymentSchedule3[[#Headers],[Beginning
Balance]])-1)),"")</f>
        <v/>
      </c>
      <c r="E395" s="52" t="str">
        <f ca="1">IF(PaymentSchedule3[[#This Row],[Payment Number]]&lt;&gt;"",ScheduledPayment,"")</f>
        <v/>
      </c>
      <c r="F39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5" s="51" t="str">
        <f ca="1">IF(PaymentSchedule3[[#This Row],[Payment Number]]&lt;&gt;"",PaymentSchedule3[[#This Row],[Total
Payment]]-PaymentSchedule3[[#This Row],[Interest]],"")</f>
        <v/>
      </c>
      <c r="I395" s="53" t="str">
        <f ca="1">IF(PaymentSchedule3[[#This Row],[Payment Number]]&lt;&gt;"",PaymentSchedule3[[#This Row],[Beginning
Balance]]*(InterestRate/PaymentsPerYear),"")</f>
        <v/>
      </c>
      <c r="J395" s="51" t="str">
        <f ca="1">IF(PaymentSchedule3[[#This Row],[Payment Number]]&lt;&gt;"",IF(PaymentSchedule3[[#This Row],[Scheduled Payment]]+PaymentSchedule3[[#This Row],[Extra
Payment]]&lt;=PaymentSchedule3[[#This Row],[Beginning
Balance]],PaymentSchedule3[[#This Row],[Beginning
Balance]]-PaymentSchedule3[[#This Row],[Principal]],0),"")</f>
        <v/>
      </c>
      <c r="K395" s="53" t="str">
        <f ca="1">IF(PaymentSchedule3[[#This Row],[Payment Number]]&lt;&gt;"",SUM(INDEX(PaymentSchedule3[Interest],1,1):PaymentSchedule3[[#This Row],[Interest]]),"")</f>
        <v/>
      </c>
    </row>
    <row r="396" spans="2:11" ht="18" customHeight="1">
      <c r="B396" s="49" t="str">
        <f ca="1">IF(LoanIsGood,IF(ROW()-ROW(PaymentSchedule3[[#Headers],[Payment Number]])&gt;ScheduledNumberOfPayments,"",ROW()-ROW(PaymentSchedule3[[#Headers],[Payment Number]])),"")</f>
        <v/>
      </c>
      <c r="C396" s="50" t="str">
        <f ca="1">IF(PaymentSchedule3[[#This Row],[Payment Number]]&lt;&gt;"",EOMONTH(LoanStartDate,ROW(PaymentSchedule3[[#This Row],[Payment Number]])-ROW(PaymentSchedule3[[#Headers],[Payment Number]])-2)+DAY(LoanStartDate),"")</f>
        <v/>
      </c>
      <c r="D396" s="51" t="str">
        <f ca="1">IF(PaymentSchedule3[[#This Row],[Payment Number]]&lt;&gt;"",IF(ROW()-ROW(PaymentSchedule3[[#Headers],[Beginning
Balance]])=1,LoanAmount,INDEX(PaymentSchedule3[Ending
Balance],ROW()-ROW(PaymentSchedule3[[#Headers],[Beginning
Balance]])-1)),"")</f>
        <v/>
      </c>
      <c r="E396" s="52" t="str">
        <f ca="1">IF(PaymentSchedule3[[#This Row],[Payment Number]]&lt;&gt;"",ScheduledPayment,"")</f>
        <v/>
      </c>
      <c r="F39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6" s="51" t="str">
        <f ca="1">IF(PaymentSchedule3[[#This Row],[Payment Number]]&lt;&gt;"",PaymentSchedule3[[#This Row],[Total
Payment]]-PaymentSchedule3[[#This Row],[Interest]],"")</f>
        <v/>
      </c>
      <c r="I396" s="53" t="str">
        <f ca="1">IF(PaymentSchedule3[[#This Row],[Payment Number]]&lt;&gt;"",PaymentSchedule3[[#This Row],[Beginning
Balance]]*(InterestRate/PaymentsPerYear),"")</f>
        <v/>
      </c>
      <c r="J396" s="51" t="str">
        <f ca="1">IF(PaymentSchedule3[[#This Row],[Payment Number]]&lt;&gt;"",IF(PaymentSchedule3[[#This Row],[Scheduled Payment]]+PaymentSchedule3[[#This Row],[Extra
Payment]]&lt;=PaymentSchedule3[[#This Row],[Beginning
Balance]],PaymentSchedule3[[#This Row],[Beginning
Balance]]-PaymentSchedule3[[#This Row],[Principal]],0),"")</f>
        <v/>
      </c>
      <c r="K396" s="53" t="str">
        <f ca="1">IF(PaymentSchedule3[[#This Row],[Payment Number]]&lt;&gt;"",SUM(INDEX(PaymentSchedule3[Interest],1,1):PaymentSchedule3[[#This Row],[Interest]]),"")</f>
        <v/>
      </c>
    </row>
    <row r="397" spans="2:11" ht="18" customHeight="1">
      <c r="B397" s="49" t="str">
        <f ca="1">IF(LoanIsGood,IF(ROW()-ROW(PaymentSchedule3[[#Headers],[Payment Number]])&gt;ScheduledNumberOfPayments,"",ROW()-ROW(PaymentSchedule3[[#Headers],[Payment Number]])),"")</f>
        <v/>
      </c>
      <c r="C397" s="50" t="str">
        <f ca="1">IF(PaymentSchedule3[[#This Row],[Payment Number]]&lt;&gt;"",EOMONTH(LoanStartDate,ROW(PaymentSchedule3[[#This Row],[Payment Number]])-ROW(PaymentSchedule3[[#Headers],[Payment Number]])-2)+DAY(LoanStartDate),"")</f>
        <v/>
      </c>
      <c r="D397" s="51" t="str">
        <f ca="1">IF(PaymentSchedule3[[#This Row],[Payment Number]]&lt;&gt;"",IF(ROW()-ROW(PaymentSchedule3[[#Headers],[Beginning
Balance]])=1,LoanAmount,INDEX(PaymentSchedule3[Ending
Balance],ROW()-ROW(PaymentSchedule3[[#Headers],[Beginning
Balance]])-1)),"")</f>
        <v/>
      </c>
      <c r="E397" s="52" t="str">
        <f ca="1">IF(PaymentSchedule3[[#This Row],[Payment Number]]&lt;&gt;"",ScheduledPayment,"")</f>
        <v/>
      </c>
      <c r="F39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7" s="51" t="str">
        <f ca="1">IF(PaymentSchedule3[[#This Row],[Payment Number]]&lt;&gt;"",PaymentSchedule3[[#This Row],[Total
Payment]]-PaymentSchedule3[[#This Row],[Interest]],"")</f>
        <v/>
      </c>
      <c r="I397" s="53" t="str">
        <f ca="1">IF(PaymentSchedule3[[#This Row],[Payment Number]]&lt;&gt;"",PaymentSchedule3[[#This Row],[Beginning
Balance]]*(InterestRate/PaymentsPerYear),"")</f>
        <v/>
      </c>
      <c r="J397" s="51" t="str">
        <f ca="1">IF(PaymentSchedule3[[#This Row],[Payment Number]]&lt;&gt;"",IF(PaymentSchedule3[[#This Row],[Scheduled Payment]]+PaymentSchedule3[[#This Row],[Extra
Payment]]&lt;=PaymentSchedule3[[#This Row],[Beginning
Balance]],PaymentSchedule3[[#This Row],[Beginning
Balance]]-PaymentSchedule3[[#This Row],[Principal]],0),"")</f>
        <v/>
      </c>
      <c r="K397" s="53" t="str">
        <f ca="1">IF(PaymentSchedule3[[#This Row],[Payment Number]]&lt;&gt;"",SUM(INDEX(PaymentSchedule3[Interest],1,1):PaymentSchedule3[[#This Row],[Interest]]),"")</f>
        <v/>
      </c>
    </row>
    <row r="398" spans="2:11" ht="18" customHeight="1">
      <c r="B398" s="49" t="str">
        <f ca="1">IF(LoanIsGood,IF(ROW()-ROW(PaymentSchedule3[[#Headers],[Payment Number]])&gt;ScheduledNumberOfPayments,"",ROW()-ROW(PaymentSchedule3[[#Headers],[Payment Number]])),"")</f>
        <v/>
      </c>
      <c r="C398" s="50" t="str">
        <f ca="1">IF(PaymentSchedule3[[#This Row],[Payment Number]]&lt;&gt;"",EOMONTH(LoanStartDate,ROW(PaymentSchedule3[[#This Row],[Payment Number]])-ROW(PaymentSchedule3[[#Headers],[Payment Number]])-2)+DAY(LoanStartDate),"")</f>
        <v/>
      </c>
      <c r="D398" s="51" t="str">
        <f ca="1">IF(PaymentSchedule3[[#This Row],[Payment Number]]&lt;&gt;"",IF(ROW()-ROW(PaymentSchedule3[[#Headers],[Beginning
Balance]])=1,LoanAmount,INDEX(PaymentSchedule3[Ending
Balance],ROW()-ROW(PaymentSchedule3[[#Headers],[Beginning
Balance]])-1)),"")</f>
        <v/>
      </c>
      <c r="E398" s="52" t="str">
        <f ca="1">IF(PaymentSchedule3[[#This Row],[Payment Number]]&lt;&gt;"",ScheduledPayment,"")</f>
        <v/>
      </c>
      <c r="F39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8" s="51" t="str">
        <f ca="1">IF(PaymentSchedule3[[#This Row],[Payment Number]]&lt;&gt;"",PaymentSchedule3[[#This Row],[Total
Payment]]-PaymentSchedule3[[#This Row],[Interest]],"")</f>
        <v/>
      </c>
      <c r="I398" s="53" t="str">
        <f ca="1">IF(PaymentSchedule3[[#This Row],[Payment Number]]&lt;&gt;"",PaymentSchedule3[[#This Row],[Beginning
Balance]]*(InterestRate/PaymentsPerYear),"")</f>
        <v/>
      </c>
      <c r="J398" s="51" t="str">
        <f ca="1">IF(PaymentSchedule3[[#This Row],[Payment Number]]&lt;&gt;"",IF(PaymentSchedule3[[#This Row],[Scheduled Payment]]+PaymentSchedule3[[#This Row],[Extra
Payment]]&lt;=PaymentSchedule3[[#This Row],[Beginning
Balance]],PaymentSchedule3[[#This Row],[Beginning
Balance]]-PaymentSchedule3[[#This Row],[Principal]],0),"")</f>
        <v/>
      </c>
      <c r="K398" s="53" t="str">
        <f ca="1">IF(PaymentSchedule3[[#This Row],[Payment Number]]&lt;&gt;"",SUM(INDEX(PaymentSchedule3[Interest],1,1):PaymentSchedule3[[#This Row],[Interest]]),"")</f>
        <v/>
      </c>
    </row>
    <row r="399" spans="2:11" ht="18" customHeight="1">
      <c r="B399" s="49" t="str">
        <f ca="1">IF(LoanIsGood,IF(ROW()-ROW(PaymentSchedule3[[#Headers],[Payment Number]])&gt;ScheduledNumberOfPayments,"",ROW()-ROW(PaymentSchedule3[[#Headers],[Payment Number]])),"")</f>
        <v/>
      </c>
      <c r="C399" s="50" t="str">
        <f ca="1">IF(PaymentSchedule3[[#This Row],[Payment Number]]&lt;&gt;"",EOMONTH(LoanStartDate,ROW(PaymentSchedule3[[#This Row],[Payment Number]])-ROW(PaymentSchedule3[[#Headers],[Payment Number]])-2)+DAY(LoanStartDate),"")</f>
        <v/>
      </c>
      <c r="D399" s="51" t="str">
        <f ca="1">IF(PaymentSchedule3[[#This Row],[Payment Number]]&lt;&gt;"",IF(ROW()-ROW(PaymentSchedule3[[#Headers],[Beginning
Balance]])=1,LoanAmount,INDEX(PaymentSchedule3[Ending
Balance],ROW()-ROW(PaymentSchedule3[[#Headers],[Beginning
Balance]])-1)),"")</f>
        <v/>
      </c>
      <c r="E399" s="52" t="str">
        <f ca="1">IF(PaymentSchedule3[[#This Row],[Payment Number]]&lt;&gt;"",ScheduledPayment,"")</f>
        <v/>
      </c>
      <c r="F39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39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399" s="51" t="str">
        <f ca="1">IF(PaymentSchedule3[[#This Row],[Payment Number]]&lt;&gt;"",PaymentSchedule3[[#This Row],[Total
Payment]]-PaymentSchedule3[[#This Row],[Interest]],"")</f>
        <v/>
      </c>
      <c r="I399" s="53" t="str">
        <f ca="1">IF(PaymentSchedule3[[#This Row],[Payment Number]]&lt;&gt;"",PaymentSchedule3[[#This Row],[Beginning
Balance]]*(InterestRate/PaymentsPerYear),"")</f>
        <v/>
      </c>
      <c r="J399" s="51" t="str">
        <f ca="1">IF(PaymentSchedule3[[#This Row],[Payment Number]]&lt;&gt;"",IF(PaymentSchedule3[[#This Row],[Scheduled Payment]]+PaymentSchedule3[[#This Row],[Extra
Payment]]&lt;=PaymentSchedule3[[#This Row],[Beginning
Balance]],PaymentSchedule3[[#This Row],[Beginning
Balance]]-PaymentSchedule3[[#This Row],[Principal]],0),"")</f>
        <v/>
      </c>
      <c r="K399" s="53" t="str">
        <f ca="1">IF(PaymentSchedule3[[#This Row],[Payment Number]]&lt;&gt;"",SUM(INDEX(PaymentSchedule3[Interest],1,1):PaymentSchedule3[[#This Row],[Interest]]),"")</f>
        <v/>
      </c>
    </row>
    <row r="400" spans="2:11" ht="18" customHeight="1">
      <c r="B400" s="49" t="str">
        <f ca="1">IF(LoanIsGood,IF(ROW()-ROW(PaymentSchedule3[[#Headers],[Payment Number]])&gt;ScheduledNumberOfPayments,"",ROW()-ROW(PaymentSchedule3[[#Headers],[Payment Number]])),"")</f>
        <v/>
      </c>
      <c r="C400" s="50" t="str">
        <f ca="1">IF(PaymentSchedule3[[#This Row],[Payment Number]]&lt;&gt;"",EOMONTH(LoanStartDate,ROW(PaymentSchedule3[[#This Row],[Payment Number]])-ROW(PaymentSchedule3[[#Headers],[Payment Number]])-2)+DAY(LoanStartDate),"")</f>
        <v/>
      </c>
      <c r="D400" s="51" t="str">
        <f ca="1">IF(PaymentSchedule3[[#This Row],[Payment Number]]&lt;&gt;"",IF(ROW()-ROW(PaymentSchedule3[[#Headers],[Beginning
Balance]])=1,LoanAmount,INDEX(PaymentSchedule3[Ending
Balance],ROW()-ROW(PaymentSchedule3[[#Headers],[Beginning
Balance]])-1)),"")</f>
        <v/>
      </c>
      <c r="E400" s="52" t="str">
        <f ca="1">IF(PaymentSchedule3[[#This Row],[Payment Number]]&lt;&gt;"",ScheduledPayment,"")</f>
        <v/>
      </c>
      <c r="F40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0" s="51" t="str">
        <f ca="1">IF(PaymentSchedule3[[#This Row],[Payment Number]]&lt;&gt;"",PaymentSchedule3[[#This Row],[Total
Payment]]-PaymentSchedule3[[#This Row],[Interest]],"")</f>
        <v/>
      </c>
      <c r="I400" s="53" t="str">
        <f ca="1">IF(PaymentSchedule3[[#This Row],[Payment Number]]&lt;&gt;"",PaymentSchedule3[[#This Row],[Beginning
Balance]]*(InterestRate/PaymentsPerYear),"")</f>
        <v/>
      </c>
      <c r="J400" s="51" t="str">
        <f ca="1">IF(PaymentSchedule3[[#This Row],[Payment Number]]&lt;&gt;"",IF(PaymentSchedule3[[#This Row],[Scheduled Payment]]+PaymentSchedule3[[#This Row],[Extra
Payment]]&lt;=PaymentSchedule3[[#This Row],[Beginning
Balance]],PaymentSchedule3[[#This Row],[Beginning
Balance]]-PaymentSchedule3[[#This Row],[Principal]],0),"")</f>
        <v/>
      </c>
      <c r="K400" s="53" t="str">
        <f ca="1">IF(PaymentSchedule3[[#This Row],[Payment Number]]&lt;&gt;"",SUM(INDEX(PaymentSchedule3[Interest],1,1):PaymentSchedule3[[#This Row],[Interest]]),"")</f>
        <v/>
      </c>
    </row>
    <row r="401" spans="2:11" ht="18" customHeight="1">
      <c r="B401" s="49" t="str">
        <f ca="1">IF(LoanIsGood,IF(ROW()-ROW(PaymentSchedule3[[#Headers],[Payment Number]])&gt;ScheduledNumberOfPayments,"",ROW()-ROW(PaymentSchedule3[[#Headers],[Payment Number]])),"")</f>
        <v/>
      </c>
      <c r="C401" s="50" t="str">
        <f ca="1">IF(PaymentSchedule3[[#This Row],[Payment Number]]&lt;&gt;"",EOMONTH(LoanStartDate,ROW(PaymentSchedule3[[#This Row],[Payment Number]])-ROW(PaymentSchedule3[[#Headers],[Payment Number]])-2)+DAY(LoanStartDate),"")</f>
        <v/>
      </c>
      <c r="D401" s="51" t="str">
        <f ca="1">IF(PaymentSchedule3[[#This Row],[Payment Number]]&lt;&gt;"",IF(ROW()-ROW(PaymentSchedule3[[#Headers],[Beginning
Balance]])=1,LoanAmount,INDEX(PaymentSchedule3[Ending
Balance],ROW()-ROW(PaymentSchedule3[[#Headers],[Beginning
Balance]])-1)),"")</f>
        <v/>
      </c>
      <c r="E401" s="52" t="str">
        <f ca="1">IF(PaymentSchedule3[[#This Row],[Payment Number]]&lt;&gt;"",ScheduledPayment,"")</f>
        <v/>
      </c>
      <c r="F40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1" s="51" t="str">
        <f ca="1">IF(PaymentSchedule3[[#This Row],[Payment Number]]&lt;&gt;"",PaymentSchedule3[[#This Row],[Total
Payment]]-PaymentSchedule3[[#This Row],[Interest]],"")</f>
        <v/>
      </c>
      <c r="I401" s="53" t="str">
        <f ca="1">IF(PaymentSchedule3[[#This Row],[Payment Number]]&lt;&gt;"",PaymentSchedule3[[#This Row],[Beginning
Balance]]*(InterestRate/PaymentsPerYear),"")</f>
        <v/>
      </c>
      <c r="J401" s="51" t="str">
        <f ca="1">IF(PaymentSchedule3[[#This Row],[Payment Number]]&lt;&gt;"",IF(PaymentSchedule3[[#This Row],[Scheduled Payment]]+PaymentSchedule3[[#This Row],[Extra
Payment]]&lt;=PaymentSchedule3[[#This Row],[Beginning
Balance]],PaymentSchedule3[[#This Row],[Beginning
Balance]]-PaymentSchedule3[[#This Row],[Principal]],0),"")</f>
        <v/>
      </c>
      <c r="K401" s="53" t="str">
        <f ca="1">IF(PaymentSchedule3[[#This Row],[Payment Number]]&lt;&gt;"",SUM(INDEX(PaymentSchedule3[Interest],1,1):PaymentSchedule3[[#This Row],[Interest]]),"")</f>
        <v/>
      </c>
    </row>
    <row r="402" spans="2:11" ht="18" customHeight="1">
      <c r="B402" s="49" t="str">
        <f ca="1">IF(LoanIsGood,IF(ROW()-ROW(PaymentSchedule3[[#Headers],[Payment Number]])&gt;ScheduledNumberOfPayments,"",ROW()-ROW(PaymentSchedule3[[#Headers],[Payment Number]])),"")</f>
        <v/>
      </c>
      <c r="C402" s="50" t="str">
        <f ca="1">IF(PaymentSchedule3[[#This Row],[Payment Number]]&lt;&gt;"",EOMONTH(LoanStartDate,ROW(PaymentSchedule3[[#This Row],[Payment Number]])-ROW(PaymentSchedule3[[#Headers],[Payment Number]])-2)+DAY(LoanStartDate),"")</f>
        <v/>
      </c>
      <c r="D402" s="51" t="str">
        <f ca="1">IF(PaymentSchedule3[[#This Row],[Payment Number]]&lt;&gt;"",IF(ROW()-ROW(PaymentSchedule3[[#Headers],[Beginning
Balance]])=1,LoanAmount,INDEX(PaymentSchedule3[Ending
Balance],ROW()-ROW(PaymentSchedule3[[#Headers],[Beginning
Balance]])-1)),"")</f>
        <v/>
      </c>
      <c r="E402" s="52" t="str">
        <f ca="1">IF(PaymentSchedule3[[#This Row],[Payment Number]]&lt;&gt;"",ScheduledPayment,"")</f>
        <v/>
      </c>
      <c r="F40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2" s="51" t="str">
        <f ca="1">IF(PaymentSchedule3[[#This Row],[Payment Number]]&lt;&gt;"",PaymentSchedule3[[#This Row],[Total
Payment]]-PaymentSchedule3[[#This Row],[Interest]],"")</f>
        <v/>
      </c>
      <c r="I402" s="53" t="str">
        <f ca="1">IF(PaymentSchedule3[[#This Row],[Payment Number]]&lt;&gt;"",PaymentSchedule3[[#This Row],[Beginning
Balance]]*(InterestRate/PaymentsPerYear),"")</f>
        <v/>
      </c>
      <c r="J402" s="51" t="str">
        <f ca="1">IF(PaymentSchedule3[[#This Row],[Payment Number]]&lt;&gt;"",IF(PaymentSchedule3[[#This Row],[Scheduled Payment]]+PaymentSchedule3[[#This Row],[Extra
Payment]]&lt;=PaymentSchedule3[[#This Row],[Beginning
Balance]],PaymentSchedule3[[#This Row],[Beginning
Balance]]-PaymentSchedule3[[#This Row],[Principal]],0),"")</f>
        <v/>
      </c>
      <c r="K402" s="53" t="str">
        <f ca="1">IF(PaymentSchedule3[[#This Row],[Payment Number]]&lt;&gt;"",SUM(INDEX(PaymentSchedule3[Interest],1,1):PaymentSchedule3[[#This Row],[Interest]]),"")</f>
        <v/>
      </c>
    </row>
    <row r="403" spans="2:11" ht="18" customHeight="1">
      <c r="B403" s="49" t="str">
        <f ca="1">IF(LoanIsGood,IF(ROW()-ROW(PaymentSchedule3[[#Headers],[Payment Number]])&gt;ScheduledNumberOfPayments,"",ROW()-ROW(PaymentSchedule3[[#Headers],[Payment Number]])),"")</f>
        <v/>
      </c>
      <c r="C403" s="50" t="str">
        <f ca="1">IF(PaymentSchedule3[[#This Row],[Payment Number]]&lt;&gt;"",EOMONTH(LoanStartDate,ROW(PaymentSchedule3[[#This Row],[Payment Number]])-ROW(PaymentSchedule3[[#Headers],[Payment Number]])-2)+DAY(LoanStartDate),"")</f>
        <v/>
      </c>
      <c r="D403" s="51" t="str">
        <f ca="1">IF(PaymentSchedule3[[#This Row],[Payment Number]]&lt;&gt;"",IF(ROW()-ROW(PaymentSchedule3[[#Headers],[Beginning
Balance]])=1,LoanAmount,INDEX(PaymentSchedule3[Ending
Balance],ROW()-ROW(PaymentSchedule3[[#Headers],[Beginning
Balance]])-1)),"")</f>
        <v/>
      </c>
      <c r="E403" s="52" t="str">
        <f ca="1">IF(PaymentSchedule3[[#This Row],[Payment Number]]&lt;&gt;"",ScheduledPayment,"")</f>
        <v/>
      </c>
      <c r="F403"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3"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3" s="51" t="str">
        <f ca="1">IF(PaymentSchedule3[[#This Row],[Payment Number]]&lt;&gt;"",PaymentSchedule3[[#This Row],[Total
Payment]]-PaymentSchedule3[[#This Row],[Interest]],"")</f>
        <v/>
      </c>
      <c r="I403" s="53" t="str">
        <f ca="1">IF(PaymentSchedule3[[#This Row],[Payment Number]]&lt;&gt;"",PaymentSchedule3[[#This Row],[Beginning
Balance]]*(InterestRate/PaymentsPerYear),"")</f>
        <v/>
      </c>
      <c r="J403" s="51" t="str">
        <f ca="1">IF(PaymentSchedule3[[#This Row],[Payment Number]]&lt;&gt;"",IF(PaymentSchedule3[[#This Row],[Scheduled Payment]]+PaymentSchedule3[[#This Row],[Extra
Payment]]&lt;=PaymentSchedule3[[#This Row],[Beginning
Balance]],PaymentSchedule3[[#This Row],[Beginning
Balance]]-PaymentSchedule3[[#This Row],[Principal]],0),"")</f>
        <v/>
      </c>
      <c r="K403" s="53" t="str">
        <f ca="1">IF(PaymentSchedule3[[#This Row],[Payment Number]]&lt;&gt;"",SUM(INDEX(PaymentSchedule3[Interest],1,1):PaymentSchedule3[[#This Row],[Interest]]),"")</f>
        <v/>
      </c>
    </row>
    <row r="404" spans="2:11" ht="18" customHeight="1">
      <c r="B404" s="49" t="str">
        <f ca="1">IF(LoanIsGood,IF(ROW()-ROW(PaymentSchedule3[[#Headers],[Payment Number]])&gt;ScheduledNumberOfPayments,"",ROW()-ROW(PaymentSchedule3[[#Headers],[Payment Number]])),"")</f>
        <v/>
      </c>
      <c r="C404" s="50" t="str">
        <f ca="1">IF(PaymentSchedule3[[#This Row],[Payment Number]]&lt;&gt;"",EOMONTH(LoanStartDate,ROW(PaymentSchedule3[[#This Row],[Payment Number]])-ROW(PaymentSchedule3[[#Headers],[Payment Number]])-2)+DAY(LoanStartDate),"")</f>
        <v/>
      </c>
      <c r="D404" s="51" t="str">
        <f ca="1">IF(PaymentSchedule3[[#This Row],[Payment Number]]&lt;&gt;"",IF(ROW()-ROW(PaymentSchedule3[[#Headers],[Beginning
Balance]])=1,LoanAmount,INDEX(PaymentSchedule3[Ending
Balance],ROW()-ROW(PaymentSchedule3[[#Headers],[Beginning
Balance]])-1)),"")</f>
        <v/>
      </c>
      <c r="E404" s="52" t="str">
        <f ca="1">IF(PaymentSchedule3[[#This Row],[Payment Number]]&lt;&gt;"",ScheduledPayment,"")</f>
        <v/>
      </c>
      <c r="F404"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4"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4" s="51" t="str">
        <f ca="1">IF(PaymentSchedule3[[#This Row],[Payment Number]]&lt;&gt;"",PaymentSchedule3[[#This Row],[Total
Payment]]-PaymentSchedule3[[#This Row],[Interest]],"")</f>
        <v/>
      </c>
      <c r="I404" s="53" t="str">
        <f ca="1">IF(PaymentSchedule3[[#This Row],[Payment Number]]&lt;&gt;"",PaymentSchedule3[[#This Row],[Beginning
Balance]]*(InterestRate/PaymentsPerYear),"")</f>
        <v/>
      </c>
      <c r="J404" s="51" t="str">
        <f ca="1">IF(PaymentSchedule3[[#This Row],[Payment Number]]&lt;&gt;"",IF(PaymentSchedule3[[#This Row],[Scheduled Payment]]+PaymentSchedule3[[#This Row],[Extra
Payment]]&lt;=PaymentSchedule3[[#This Row],[Beginning
Balance]],PaymentSchedule3[[#This Row],[Beginning
Balance]]-PaymentSchedule3[[#This Row],[Principal]],0),"")</f>
        <v/>
      </c>
      <c r="K404" s="53" t="str">
        <f ca="1">IF(PaymentSchedule3[[#This Row],[Payment Number]]&lt;&gt;"",SUM(INDEX(PaymentSchedule3[Interest],1,1):PaymentSchedule3[[#This Row],[Interest]]),"")</f>
        <v/>
      </c>
    </row>
    <row r="405" spans="2:11" ht="18" customHeight="1">
      <c r="B405" s="49" t="str">
        <f ca="1">IF(LoanIsGood,IF(ROW()-ROW(PaymentSchedule3[[#Headers],[Payment Number]])&gt;ScheduledNumberOfPayments,"",ROW()-ROW(PaymentSchedule3[[#Headers],[Payment Number]])),"")</f>
        <v/>
      </c>
      <c r="C405" s="50" t="str">
        <f ca="1">IF(PaymentSchedule3[[#This Row],[Payment Number]]&lt;&gt;"",EOMONTH(LoanStartDate,ROW(PaymentSchedule3[[#This Row],[Payment Number]])-ROW(PaymentSchedule3[[#Headers],[Payment Number]])-2)+DAY(LoanStartDate),"")</f>
        <v/>
      </c>
      <c r="D405" s="51" t="str">
        <f ca="1">IF(PaymentSchedule3[[#This Row],[Payment Number]]&lt;&gt;"",IF(ROW()-ROW(PaymentSchedule3[[#Headers],[Beginning
Balance]])=1,LoanAmount,INDEX(PaymentSchedule3[Ending
Balance],ROW()-ROW(PaymentSchedule3[[#Headers],[Beginning
Balance]])-1)),"")</f>
        <v/>
      </c>
      <c r="E405" s="52" t="str">
        <f ca="1">IF(PaymentSchedule3[[#This Row],[Payment Number]]&lt;&gt;"",ScheduledPayment,"")</f>
        <v/>
      </c>
      <c r="F405"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5"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5" s="51" t="str">
        <f ca="1">IF(PaymentSchedule3[[#This Row],[Payment Number]]&lt;&gt;"",PaymentSchedule3[[#This Row],[Total
Payment]]-PaymentSchedule3[[#This Row],[Interest]],"")</f>
        <v/>
      </c>
      <c r="I405" s="53" t="str">
        <f ca="1">IF(PaymentSchedule3[[#This Row],[Payment Number]]&lt;&gt;"",PaymentSchedule3[[#This Row],[Beginning
Balance]]*(InterestRate/PaymentsPerYear),"")</f>
        <v/>
      </c>
      <c r="J405" s="51" t="str">
        <f ca="1">IF(PaymentSchedule3[[#This Row],[Payment Number]]&lt;&gt;"",IF(PaymentSchedule3[[#This Row],[Scheduled Payment]]+PaymentSchedule3[[#This Row],[Extra
Payment]]&lt;=PaymentSchedule3[[#This Row],[Beginning
Balance]],PaymentSchedule3[[#This Row],[Beginning
Balance]]-PaymentSchedule3[[#This Row],[Principal]],0),"")</f>
        <v/>
      </c>
      <c r="K405" s="53" t="str">
        <f ca="1">IF(PaymentSchedule3[[#This Row],[Payment Number]]&lt;&gt;"",SUM(INDEX(PaymentSchedule3[Interest],1,1):PaymentSchedule3[[#This Row],[Interest]]),"")</f>
        <v/>
      </c>
    </row>
    <row r="406" spans="2:11" ht="18" customHeight="1">
      <c r="B406" s="49" t="str">
        <f ca="1">IF(LoanIsGood,IF(ROW()-ROW(PaymentSchedule3[[#Headers],[Payment Number]])&gt;ScheduledNumberOfPayments,"",ROW()-ROW(PaymentSchedule3[[#Headers],[Payment Number]])),"")</f>
        <v/>
      </c>
      <c r="C406" s="50" t="str">
        <f ca="1">IF(PaymentSchedule3[[#This Row],[Payment Number]]&lt;&gt;"",EOMONTH(LoanStartDate,ROW(PaymentSchedule3[[#This Row],[Payment Number]])-ROW(PaymentSchedule3[[#Headers],[Payment Number]])-2)+DAY(LoanStartDate),"")</f>
        <v/>
      </c>
      <c r="D406" s="51" t="str">
        <f ca="1">IF(PaymentSchedule3[[#This Row],[Payment Number]]&lt;&gt;"",IF(ROW()-ROW(PaymentSchedule3[[#Headers],[Beginning
Balance]])=1,LoanAmount,INDEX(PaymentSchedule3[Ending
Balance],ROW()-ROW(PaymentSchedule3[[#Headers],[Beginning
Balance]])-1)),"")</f>
        <v/>
      </c>
      <c r="E406" s="52" t="str">
        <f ca="1">IF(PaymentSchedule3[[#This Row],[Payment Number]]&lt;&gt;"",ScheduledPayment,"")</f>
        <v/>
      </c>
      <c r="F406"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6"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6" s="51" t="str">
        <f ca="1">IF(PaymentSchedule3[[#This Row],[Payment Number]]&lt;&gt;"",PaymentSchedule3[[#This Row],[Total
Payment]]-PaymentSchedule3[[#This Row],[Interest]],"")</f>
        <v/>
      </c>
      <c r="I406" s="53" t="str">
        <f ca="1">IF(PaymentSchedule3[[#This Row],[Payment Number]]&lt;&gt;"",PaymentSchedule3[[#This Row],[Beginning
Balance]]*(InterestRate/PaymentsPerYear),"")</f>
        <v/>
      </c>
      <c r="J406" s="51" t="str">
        <f ca="1">IF(PaymentSchedule3[[#This Row],[Payment Number]]&lt;&gt;"",IF(PaymentSchedule3[[#This Row],[Scheduled Payment]]+PaymentSchedule3[[#This Row],[Extra
Payment]]&lt;=PaymentSchedule3[[#This Row],[Beginning
Balance]],PaymentSchedule3[[#This Row],[Beginning
Balance]]-PaymentSchedule3[[#This Row],[Principal]],0),"")</f>
        <v/>
      </c>
      <c r="K406" s="53" t="str">
        <f ca="1">IF(PaymentSchedule3[[#This Row],[Payment Number]]&lt;&gt;"",SUM(INDEX(PaymentSchedule3[Interest],1,1):PaymentSchedule3[[#This Row],[Interest]]),"")</f>
        <v/>
      </c>
    </row>
    <row r="407" spans="2:11" ht="18" customHeight="1">
      <c r="B407" s="49" t="str">
        <f ca="1">IF(LoanIsGood,IF(ROW()-ROW(PaymentSchedule3[[#Headers],[Payment Number]])&gt;ScheduledNumberOfPayments,"",ROW()-ROW(PaymentSchedule3[[#Headers],[Payment Number]])),"")</f>
        <v/>
      </c>
      <c r="C407" s="50" t="str">
        <f ca="1">IF(PaymentSchedule3[[#This Row],[Payment Number]]&lt;&gt;"",EOMONTH(LoanStartDate,ROW(PaymentSchedule3[[#This Row],[Payment Number]])-ROW(PaymentSchedule3[[#Headers],[Payment Number]])-2)+DAY(LoanStartDate),"")</f>
        <v/>
      </c>
      <c r="D407" s="51" t="str">
        <f ca="1">IF(PaymentSchedule3[[#This Row],[Payment Number]]&lt;&gt;"",IF(ROW()-ROW(PaymentSchedule3[[#Headers],[Beginning
Balance]])=1,LoanAmount,INDEX(PaymentSchedule3[Ending
Balance],ROW()-ROW(PaymentSchedule3[[#Headers],[Beginning
Balance]])-1)),"")</f>
        <v/>
      </c>
      <c r="E407" s="52" t="str">
        <f ca="1">IF(PaymentSchedule3[[#This Row],[Payment Number]]&lt;&gt;"",ScheduledPayment,"")</f>
        <v/>
      </c>
      <c r="F407"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7"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7" s="51" t="str">
        <f ca="1">IF(PaymentSchedule3[[#This Row],[Payment Number]]&lt;&gt;"",PaymentSchedule3[[#This Row],[Total
Payment]]-PaymentSchedule3[[#This Row],[Interest]],"")</f>
        <v/>
      </c>
      <c r="I407" s="53" t="str">
        <f ca="1">IF(PaymentSchedule3[[#This Row],[Payment Number]]&lt;&gt;"",PaymentSchedule3[[#This Row],[Beginning
Balance]]*(InterestRate/PaymentsPerYear),"")</f>
        <v/>
      </c>
      <c r="J407" s="51" t="str">
        <f ca="1">IF(PaymentSchedule3[[#This Row],[Payment Number]]&lt;&gt;"",IF(PaymentSchedule3[[#This Row],[Scheduled Payment]]+PaymentSchedule3[[#This Row],[Extra
Payment]]&lt;=PaymentSchedule3[[#This Row],[Beginning
Balance]],PaymentSchedule3[[#This Row],[Beginning
Balance]]-PaymentSchedule3[[#This Row],[Principal]],0),"")</f>
        <v/>
      </c>
      <c r="K407" s="53" t="str">
        <f ca="1">IF(PaymentSchedule3[[#This Row],[Payment Number]]&lt;&gt;"",SUM(INDEX(PaymentSchedule3[Interest],1,1):PaymentSchedule3[[#This Row],[Interest]]),"")</f>
        <v/>
      </c>
    </row>
    <row r="408" spans="2:11" ht="18" customHeight="1">
      <c r="B408" s="49" t="str">
        <f ca="1">IF(LoanIsGood,IF(ROW()-ROW(PaymentSchedule3[[#Headers],[Payment Number]])&gt;ScheduledNumberOfPayments,"",ROW()-ROW(PaymentSchedule3[[#Headers],[Payment Number]])),"")</f>
        <v/>
      </c>
      <c r="C408" s="50" t="str">
        <f ca="1">IF(PaymentSchedule3[[#This Row],[Payment Number]]&lt;&gt;"",EOMONTH(LoanStartDate,ROW(PaymentSchedule3[[#This Row],[Payment Number]])-ROW(PaymentSchedule3[[#Headers],[Payment Number]])-2)+DAY(LoanStartDate),"")</f>
        <v/>
      </c>
      <c r="D408" s="51" t="str">
        <f ca="1">IF(PaymentSchedule3[[#This Row],[Payment Number]]&lt;&gt;"",IF(ROW()-ROW(PaymentSchedule3[[#Headers],[Beginning
Balance]])=1,LoanAmount,INDEX(PaymentSchedule3[Ending
Balance],ROW()-ROW(PaymentSchedule3[[#Headers],[Beginning
Balance]])-1)),"")</f>
        <v/>
      </c>
      <c r="E408" s="52" t="str">
        <f ca="1">IF(PaymentSchedule3[[#This Row],[Payment Number]]&lt;&gt;"",ScheduledPayment,"")</f>
        <v/>
      </c>
      <c r="F408"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8"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8" s="51" t="str">
        <f ca="1">IF(PaymentSchedule3[[#This Row],[Payment Number]]&lt;&gt;"",PaymentSchedule3[[#This Row],[Total
Payment]]-PaymentSchedule3[[#This Row],[Interest]],"")</f>
        <v/>
      </c>
      <c r="I408" s="53" t="str">
        <f ca="1">IF(PaymentSchedule3[[#This Row],[Payment Number]]&lt;&gt;"",PaymentSchedule3[[#This Row],[Beginning
Balance]]*(InterestRate/PaymentsPerYear),"")</f>
        <v/>
      </c>
      <c r="J408" s="51" t="str">
        <f ca="1">IF(PaymentSchedule3[[#This Row],[Payment Number]]&lt;&gt;"",IF(PaymentSchedule3[[#This Row],[Scheduled Payment]]+PaymentSchedule3[[#This Row],[Extra
Payment]]&lt;=PaymentSchedule3[[#This Row],[Beginning
Balance]],PaymentSchedule3[[#This Row],[Beginning
Balance]]-PaymentSchedule3[[#This Row],[Principal]],0),"")</f>
        <v/>
      </c>
      <c r="K408" s="53" t="str">
        <f ca="1">IF(PaymentSchedule3[[#This Row],[Payment Number]]&lt;&gt;"",SUM(INDEX(PaymentSchedule3[Interest],1,1):PaymentSchedule3[[#This Row],[Interest]]),"")</f>
        <v/>
      </c>
    </row>
    <row r="409" spans="2:11" ht="18" customHeight="1">
      <c r="B409" s="49" t="str">
        <f ca="1">IF(LoanIsGood,IF(ROW()-ROW(PaymentSchedule3[[#Headers],[Payment Number]])&gt;ScheduledNumberOfPayments,"",ROW()-ROW(PaymentSchedule3[[#Headers],[Payment Number]])),"")</f>
        <v/>
      </c>
      <c r="C409" s="50" t="str">
        <f ca="1">IF(PaymentSchedule3[[#This Row],[Payment Number]]&lt;&gt;"",EOMONTH(LoanStartDate,ROW(PaymentSchedule3[[#This Row],[Payment Number]])-ROW(PaymentSchedule3[[#Headers],[Payment Number]])-2)+DAY(LoanStartDate),"")</f>
        <v/>
      </c>
      <c r="D409" s="51" t="str">
        <f ca="1">IF(PaymentSchedule3[[#This Row],[Payment Number]]&lt;&gt;"",IF(ROW()-ROW(PaymentSchedule3[[#Headers],[Beginning
Balance]])=1,LoanAmount,INDEX(PaymentSchedule3[Ending
Balance],ROW()-ROW(PaymentSchedule3[[#Headers],[Beginning
Balance]])-1)),"")</f>
        <v/>
      </c>
      <c r="E409" s="52" t="str">
        <f ca="1">IF(PaymentSchedule3[[#This Row],[Payment Number]]&lt;&gt;"",ScheduledPayment,"")</f>
        <v/>
      </c>
      <c r="F409"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09"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09" s="51" t="str">
        <f ca="1">IF(PaymentSchedule3[[#This Row],[Payment Number]]&lt;&gt;"",PaymentSchedule3[[#This Row],[Total
Payment]]-PaymentSchedule3[[#This Row],[Interest]],"")</f>
        <v/>
      </c>
      <c r="I409" s="53" t="str">
        <f ca="1">IF(PaymentSchedule3[[#This Row],[Payment Number]]&lt;&gt;"",PaymentSchedule3[[#This Row],[Beginning
Balance]]*(InterestRate/PaymentsPerYear),"")</f>
        <v/>
      </c>
      <c r="J409" s="51" t="str">
        <f ca="1">IF(PaymentSchedule3[[#This Row],[Payment Number]]&lt;&gt;"",IF(PaymentSchedule3[[#This Row],[Scheduled Payment]]+PaymentSchedule3[[#This Row],[Extra
Payment]]&lt;=PaymentSchedule3[[#This Row],[Beginning
Balance]],PaymentSchedule3[[#This Row],[Beginning
Balance]]-PaymentSchedule3[[#This Row],[Principal]],0),"")</f>
        <v/>
      </c>
      <c r="K409" s="53" t="str">
        <f ca="1">IF(PaymentSchedule3[[#This Row],[Payment Number]]&lt;&gt;"",SUM(INDEX(PaymentSchedule3[Interest],1,1):PaymentSchedule3[[#This Row],[Interest]]),"")</f>
        <v/>
      </c>
    </row>
    <row r="410" spans="2:11" ht="18" customHeight="1">
      <c r="B410" s="49" t="str">
        <f ca="1">IF(LoanIsGood,IF(ROW()-ROW(PaymentSchedule3[[#Headers],[Payment Number]])&gt;ScheduledNumberOfPayments,"",ROW()-ROW(PaymentSchedule3[[#Headers],[Payment Number]])),"")</f>
        <v/>
      </c>
      <c r="C410" s="50" t="str">
        <f ca="1">IF(PaymentSchedule3[[#This Row],[Payment Number]]&lt;&gt;"",EOMONTH(LoanStartDate,ROW(PaymentSchedule3[[#This Row],[Payment Number]])-ROW(PaymentSchedule3[[#Headers],[Payment Number]])-2)+DAY(LoanStartDate),"")</f>
        <v/>
      </c>
      <c r="D410" s="51" t="str">
        <f ca="1">IF(PaymentSchedule3[[#This Row],[Payment Number]]&lt;&gt;"",IF(ROW()-ROW(PaymentSchedule3[[#Headers],[Beginning
Balance]])=1,LoanAmount,INDEX(PaymentSchedule3[Ending
Balance],ROW()-ROW(PaymentSchedule3[[#Headers],[Beginning
Balance]])-1)),"")</f>
        <v/>
      </c>
      <c r="E410" s="52" t="str">
        <f ca="1">IF(PaymentSchedule3[[#This Row],[Payment Number]]&lt;&gt;"",ScheduledPayment,"")</f>
        <v/>
      </c>
      <c r="F410"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10"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10" s="51" t="str">
        <f ca="1">IF(PaymentSchedule3[[#This Row],[Payment Number]]&lt;&gt;"",PaymentSchedule3[[#This Row],[Total
Payment]]-PaymentSchedule3[[#This Row],[Interest]],"")</f>
        <v/>
      </c>
      <c r="I410" s="53" t="str">
        <f ca="1">IF(PaymentSchedule3[[#This Row],[Payment Number]]&lt;&gt;"",PaymentSchedule3[[#This Row],[Beginning
Balance]]*(InterestRate/PaymentsPerYear),"")</f>
        <v/>
      </c>
      <c r="J410" s="51" t="str">
        <f ca="1">IF(PaymentSchedule3[[#This Row],[Payment Number]]&lt;&gt;"",IF(PaymentSchedule3[[#This Row],[Scheduled Payment]]+PaymentSchedule3[[#This Row],[Extra
Payment]]&lt;=PaymentSchedule3[[#This Row],[Beginning
Balance]],PaymentSchedule3[[#This Row],[Beginning
Balance]]-PaymentSchedule3[[#This Row],[Principal]],0),"")</f>
        <v/>
      </c>
      <c r="K410" s="53" t="str">
        <f ca="1">IF(PaymentSchedule3[[#This Row],[Payment Number]]&lt;&gt;"",SUM(INDEX(PaymentSchedule3[Interest],1,1):PaymentSchedule3[[#This Row],[Interest]]),"")</f>
        <v/>
      </c>
    </row>
    <row r="411" spans="2:11" ht="18" customHeight="1">
      <c r="B411" s="49" t="str">
        <f ca="1">IF(LoanIsGood,IF(ROW()-ROW(PaymentSchedule3[[#Headers],[Payment Number]])&gt;ScheduledNumberOfPayments,"",ROW()-ROW(PaymentSchedule3[[#Headers],[Payment Number]])),"")</f>
        <v/>
      </c>
      <c r="C411" s="50" t="str">
        <f ca="1">IF(PaymentSchedule3[[#This Row],[Payment Number]]&lt;&gt;"",EOMONTH(LoanStartDate,ROW(PaymentSchedule3[[#This Row],[Payment Number]])-ROW(PaymentSchedule3[[#Headers],[Payment Number]])-2)+DAY(LoanStartDate),"")</f>
        <v/>
      </c>
      <c r="D411" s="51" t="str">
        <f ca="1">IF(PaymentSchedule3[[#This Row],[Payment Number]]&lt;&gt;"",IF(ROW()-ROW(PaymentSchedule3[[#Headers],[Beginning
Balance]])=1,LoanAmount,INDEX(PaymentSchedule3[Ending
Balance],ROW()-ROW(PaymentSchedule3[[#Headers],[Beginning
Balance]])-1)),"")</f>
        <v/>
      </c>
      <c r="E411" s="52" t="str">
        <f ca="1">IF(PaymentSchedule3[[#This Row],[Payment Number]]&lt;&gt;"",ScheduledPayment,"")</f>
        <v/>
      </c>
      <c r="F411"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11"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11" s="51" t="str">
        <f ca="1">IF(PaymentSchedule3[[#This Row],[Payment Number]]&lt;&gt;"",PaymentSchedule3[[#This Row],[Total
Payment]]-PaymentSchedule3[[#This Row],[Interest]],"")</f>
        <v/>
      </c>
      <c r="I411" s="53" t="str">
        <f ca="1">IF(PaymentSchedule3[[#This Row],[Payment Number]]&lt;&gt;"",PaymentSchedule3[[#This Row],[Beginning
Balance]]*(InterestRate/PaymentsPerYear),"")</f>
        <v/>
      </c>
      <c r="J411" s="51" t="str">
        <f ca="1">IF(PaymentSchedule3[[#This Row],[Payment Number]]&lt;&gt;"",IF(PaymentSchedule3[[#This Row],[Scheduled Payment]]+PaymentSchedule3[[#This Row],[Extra
Payment]]&lt;=PaymentSchedule3[[#This Row],[Beginning
Balance]],PaymentSchedule3[[#This Row],[Beginning
Balance]]-PaymentSchedule3[[#This Row],[Principal]],0),"")</f>
        <v/>
      </c>
      <c r="K411" s="53" t="str">
        <f ca="1">IF(PaymentSchedule3[[#This Row],[Payment Number]]&lt;&gt;"",SUM(INDEX(PaymentSchedule3[Interest],1,1):PaymentSchedule3[[#This Row],[Interest]]),"")</f>
        <v/>
      </c>
    </row>
    <row r="412" spans="2:11" ht="18" customHeight="1">
      <c r="B412" s="49" t="str">
        <f ca="1">IF(LoanIsGood,IF(ROW()-ROW(PaymentSchedule3[[#Headers],[Payment Number]])&gt;ScheduledNumberOfPayments,"",ROW()-ROW(PaymentSchedule3[[#Headers],[Payment Number]])),"")</f>
        <v/>
      </c>
      <c r="C412" s="50" t="str">
        <f ca="1">IF(PaymentSchedule3[[#This Row],[Payment Number]]&lt;&gt;"",EOMONTH(LoanStartDate,ROW(PaymentSchedule3[[#This Row],[Payment Number]])-ROW(PaymentSchedule3[[#Headers],[Payment Number]])-2)+DAY(LoanStartDate),"")</f>
        <v/>
      </c>
      <c r="D412" s="51" t="str">
        <f ca="1">IF(PaymentSchedule3[[#This Row],[Payment Number]]&lt;&gt;"",IF(ROW()-ROW(PaymentSchedule3[[#Headers],[Beginning
Balance]])=1,LoanAmount,INDEX(PaymentSchedule3[Ending
Balance],ROW()-ROW(PaymentSchedule3[[#Headers],[Beginning
Balance]])-1)),"")</f>
        <v/>
      </c>
      <c r="E412" s="52" t="str">
        <f ca="1">IF(PaymentSchedule3[[#This Row],[Payment Number]]&lt;&gt;"",ScheduledPayment,"")</f>
        <v/>
      </c>
      <c r="F412" s="51" t="str">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412" s="51" t="str">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412" s="51" t="str">
        <f ca="1">IF(PaymentSchedule3[[#This Row],[Payment Number]]&lt;&gt;"",PaymentSchedule3[[#This Row],[Total
Payment]]-PaymentSchedule3[[#This Row],[Interest]],"")</f>
        <v/>
      </c>
      <c r="I412" s="53" t="str">
        <f ca="1">IF(PaymentSchedule3[[#This Row],[Payment Number]]&lt;&gt;"",PaymentSchedule3[[#This Row],[Beginning
Balance]]*(InterestRate/PaymentsPerYear),"")</f>
        <v/>
      </c>
      <c r="J412" s="51" t="str">
        <f ca="1">IF(PaymentSchedule3[[#This Row],[Payment Number]]&lt;&gt;"",IF(PaymentSchedule3[[#This Row],[Scheduled Payment]]+PaymentSchedule3[[#This Row],[Extra
Payment]]&lt;=PaymentSchedule3[[#This Row],[Beginning
Balance]],PaymentSchedule3[[#This Row],[Beginning
Balance]]-PaymentSchedule3[[#This Row],[Principal]],0),"")</f>
        <v/>
      </c>
      <c r="K412" s="53" t="str">
        <f ca="1">IF(PaymentSchedule3[[#This Row],[Payment Number]]&lt;&gt;"",SUM(INDEX(PaymentSchedule3[Interest],1,1):PaymentSchedule3[[#This Row],[Interest]]),"")</f>
        <v/>
      </c>
    </row>
  </sheetData>
  <mergeCells count="22">
    <mergeCell ref="B9:C9"/>
    <mergeCell ref="G9:H9"/>
    <mergeCell ref="I9:K9"/>
    <mergeCell ref="I10:K10"/>
    <mergeCell ref="B11:D11"/>
    <mergeCell ref="G11:H11"/>
    <mergeCell ref="I11:K11"/>
    <mergeCell ref="B7:D7"/>
    <mergeCell ref="G7:H7"/>
    <mergeCell ref="I7:K7"/>
    <mergeCell ref="B8:D8"/>
    <mergeCell ref="G8:H8"/>
    <mergeCell ref="I8:K8"/>
    <mergeCell ref="B6:D6"/>
    <mergeCell ref="G6:H6"/>
    <mergeCell ref="I6:K6"/>
    <mergeCell ref="C2:K2"/>
    <mergeCell ref="M4:T4"/>
    <mergeCell ref="B5:D5"/>
    <mergeCell ref="G5:H5"/>
    <mergeCell ref="I5:K5"/>
    <mergeCell ref="M5:T5"/>
  </mergeCells>
  <conditionalFormatting sqref="B14:K412">
    <cfRule type="expression" dxfId="12" priority="1">
      <formula>($B14="")+(($D14=0)*($F14=0))</formula>
    </cfRule>
  </conditionalFormatting>
  <dataValidations count="25">
    <dataValidation allowBlank="1" showInputMessage="1" showErrorMessage="1" prompt="Loan Summary fields from I5 to I9 are automatically adjusted based on the values entered in cells E5 to E9. Enter the Lender's name in I11._x000a__x000a_Description of each value can be found in column I." sqref="G4" xr:uid="{B5AC5B09-294C-4A91-AD21-EAF3A8188A4C}"/>
    <dataValidation allowBlank="1" showInputMessage="1" showErrorMessage="1" prompt="Enter loan values in cells E5 to E9, and the extra payment in cell E11. Description of each loan value is in column E. Payment Schedule table starting in cell G4 will automatically update." sqref="B4" xr:uid="{74108F58-0DB4-42DA-8A41-524F4ED96570}"/>
    <dataValidation allowBlank="1" showInputMessage="1" showErrorMessage="1" prompt="This workbook produces a loan amortization schedule that calculates total interest and total payments &amp; includes the option for extra payments._x000a__x000a_Go to cell C2 for additional information about this template._x000a_" sqref="A1" xr:uid="{002B489E-0D9B-474A-9E00-56BDEB9ECA7E}"/>
    <dataValidation allowBlank="1" showInputMessage="1" showErrorMessage="1" prompt="Worksheet title is in this cell. _x000a__x000a_Enter loan values in cells E5 to E9 &amp; extra payments in cell E11.  Enter loan summary values in cells I5 to K9, with lender name in cell I11.  _x000a__x000a_The Payment Schedule table will automatically update." sqref="C2:K2" xr:uid="{6BBFE515-5289-413E-ACF9-6B16AAA3B2E8}"/>
    <dataValidation allowBlank="1" showInputMessage="1" showErrorMessage="1" prompt="Enter Loan Amount in this cell" sqref="E5" xr:uid="{E7E29D41-1A8B-496E-A8A5-469D4144DCBB}"/>
    <dataValidation allowBlank="1" showInputMessage="1" showErrorMessage="1" prompt="Enter interest rate to be paid annually in this cell" sqref="E6" xr:uid="{7AAC9C1D-B130-49FD-9D47-94FEE870EF09}"/>
    <dataValidation allowBlank="1" showInputMessage="1" showErrorMessage="1" prompt="Enter loan period in years in this cell" sqref="E7" xr:uid="{D3D18AB3-2DC9-4FA0-80F5-8CD8C85E0656}"/>
    <dataValidation allowBlank="1" showInputMessage="1" showErrorMessage="1" prompt="Enter the number of payments to be made in a year in this cell" sqref="E8" xr:uid="{2303B136-519A-456F-BAA9-7B4229FA4155}"/>
    <dataValidation allowBlank="1" showInputMessage="1" showErrorMessage="1" prompt="Enter the start date of loan in this cell" sqref="E9" xr:uid="{DBFE7EA9-03EE-4FE6-9512-CF840069ED14}"/>
    <dataValidation allowBlank="1" showInputMessage="1" showErrorMessage="1" prompt="Enter the amount of extra payment in this cell" sqref="E11" xr:uid="{EE99F3F9-7BF0-4453-B030-7CD7B0DA4EBE}"/>
    <dataValidation allowBlank="1" showInputMessage="1" showErrorMessage="1" prompt="Automatically calculated total interest" sqref="I9" xr:uid="{5F5F9ACB-4126-4763-96DB-57B5FE8C4DC2}"/>
    <dataValidation allowBlank="1" showInputMessage="1" showErrorMessage="1" prompt="Automatically updated scheduled payment amount" sqref="I5" xr:uid="{56318BC8-9AA2-4151-A426-F7AB64499E30}"/>
    <dataValidation allowBlank="1" showInputMessage="1" showErrorMessage="1" prompt="Automatically updated scheduled number of payments" sqref="I6" xr:uid="{7C7D8633-1F3D-4EE1-B9B0-BB232EF0FC25}"/>
    <dataValidation allowBlank="1" showInputMessage="1" showErrorMessage="1" prompt="Automatically updated actual number of payments" sqref="I7" xr:uid="{F62B6D15-5838-4553-9833-0BAA3A842487}"/>
    <dataValidation allowBlank="1" showInputMessage="1" showErrorMessage="1" prompt="Automatically updated total early payments" sqref="I8" xr:uid="{BF3AC8ED-4D65-4109-8E12-D124A6A93B80}"/>
    <dataValidation allowBlank="1" showInputMessage="1" showErrorMessage="1" prompt="Payment number is automatically updated in this column" sqref="B13" xr:uid="{11D5AC83-82A4-4360-B93D-70D497C0026F}"/>
    <dataValidation allowBlank="1" showInputMessage="1" showErrorMessage="1" prompt="Payment date is automatically updated in this column" sqref="C13" xr:uid="{E36E9C88-DC95-47E7-AFE9-B6BE04DE4E9F}"/>
    <dataValidation allowBlank="1" showInputMessage="1" showErrorMessage="1" prompt="Beginning balance is automatically updated in this column" sqref="D13" xr:uid="{F9B0D227-2801-4E97-BA00-82E32BDE7D60}"/>
    <dataValidation allowBlank="1" showInputMessage="1" showErrorMessage="1" prompt="Scheduled payment is automatically updated in this column" sqref="E13" xr:uid="{281223FB-497A-4E4A-AEE6-10EDE4584D96}"/>
    <dataValidation allowBlank="1" showInputMessage="1" showErrorMessage="1" prompt="Extra payment is automatically updated in this column" sqref="F13" xr:uid="{3BF10E03-2127-4595-990D-051DE02C4FCA}"/>
    <dataValidation allowBlank="1" showInputMessage="1" showErrorMessage="1" prompt="Total payment is automatically updated in this column" sqref="G13" xr:uid="{2444435A-9333-408E-AA31-00684E99DEFE}"/>
    <dataValidation allowBlank="1" showInputMessage="1" showErrorMessage="1" prompt="Principal is automatically updated in this column" sqref="H13" xr:uid="{874EE4D7-1439-4049-85D6-5DA74CDF2113}"/>
    <dataValidation allowBlank="1" showInputMessage="1" showErrorMessage="1" prompt="Interest is automatically updated in this column" sqref="I13" xr:uid="{44DDB9C3-0E63-40D8-8DC1-63F6C8812446}"/>
    <dataValidation allowBlank="1" showInputMessage="1" showErrorMessage="1" prompt="Ending balance is automatically updated in this column" sqref="J13" xr:uid="{029D777D-8B3A-4088-B99D-12FBB41C859B}"/>
    <dataValidation allowBlank="1" showInputMessage="1" showErrorMessage="1" prompt="Cumulative interest is automatically updated in this column" sqref="K13" xr:uid="{52A6CD54-B16E-4D8C-BEC5-A6F753B94D56}"/>
  </dataValidations>
  <printOptions horizontalCentered="1"/>
  <pageMargins left="0.4" right="0.4" top="0.4" bottom="0.5" header="0.3" footer="0.3"/>
  <pageSetup scale="79" fitToHeight="0" orientation="landscape" r:id="rId1"/>
  <headerFooter differentFirst="1">
    <oddFooter>Page &amp;P of &amp;N</oddFooter>
  </headerFooter>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31D11DFDD3EA4AA948CEEFACB5F7AD" ma:contentTypeVersion="16" ma:contentTypeDescription="Create a new document." ma:contentTypeScope="" ma:versionID="beef4e061409aa330b92558d6ae6b832">
  <xsd:schema xmlns:xsd="http://www.w3.org/2001/XMLSchema" xmlns:xs="http://www.w3.org/2001/XMLSchema" xmlns:p="http://schemas.microsoft.com/office/2006/metadata/properties" xmlns:ns2="47edd3d0-10c3-404c-b7a9-0a2813c9b72b" xmlns:ns3="733785cb-e920-4fa8-8aed-a37f590c97e6" targetNamespace="http://schemas.microsoft.com/office/2006/metadata/properties" ma:root="true" ma:fieldsID="4b5cd32cc45fc3dc969f76d5ae0e7fa3" ns2:_="" ns3:_="">
    <xsd:import namespace="47edd3d0-10c3-404c-b7a9-0a2813c9b72b"/>
    <xsd:import namespace="733785cb-e920-4fa8-8aed-a37f590c97e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dd3d0-10c3-404c-b7a9-0a2813c9b7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8b28469-8996-4088-bd89-44d87d6385e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3785cb-e920-4fa8-8aed-a37f590c97e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b70c85d-a86e-4a1d-9633-cb2f73ae24aa}" ma:internalName="TaxCatchAll" ma:showField="CatchAllData" ma:web="733785cb-e920-4fa8-8aed-a37f590c97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33785cb-e920-4fa8-8aed-a37f590c97e6" xsi:nil="true"/>
    <lcf76f155ced4ddcb4097134ff3c332f xmlns="47edd3d0-10c3-404c-b7a9-0a2813c9b72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9F9BDF5-F1EC-47C2-BF67-863724DFE9E0}"/>
</file>

<file path=customXml/itemProps2.xml><?xml version="1.0" encoding="utf-8"?>
<ds:datastoreItem xmlns:ds="http://schemas.openxmlformats.org/officeDocument/2006/customXml" ds:itemID="{6D28DCC5-B858-41DA-9100-E8A6EF1E5696}"/>
</file>

<file path=customXml/itemProps3.xml><?xml version="1.0" encoding="utf-8"?>
<ds:datastoreItem xmlns:ds="http://schemas.openxmlformats.org/officeDocument/2006/customXml" ds:itemID="{8DF0B314-A9EF-4C1C-A26A-C319FD1EB2B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Lee Shaw</dc:creator>
  <cp:keywords/>
  <dc:description/>
  <cp:lastModifiedBy>Moore, Becky</cp:lastModifiedBy>
  <cp:revision/>
  <dcterms:created xsi:type="dcterms:W3CDTF">2016-12-02T10:43:28Z</dcterms:created>
  <dcterms:modified xsi:type="dcterms:W3CDTF">2023-01-03T16:54:20Z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0x010100EC31D11DFDD3EA4AA948CEEFACB5F7AD</vt:lpwstr>
  </property>
</Properties>
</file>